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Αλεξάνδρα\Desktop\Φυσικοχημεία_2\Πρόσθετο Υλικό\"/>
    </mc:Choice>
  </mc:AlternateContent>
  <bookViews>
    <workbookView xWindow="225" yWindow="180" windowWidth="16485" windowHeight="12210"/>
  </bookViews>
  <sheets>
    <sheet name="Δεδομένα" sheetId="1" r:id="rId1"/>
    <sheet name="Οδηγίες" sheetId="2" r:id="rId2"/>
  </sheets>
  <calcPr calcId="152511"/>
</workbook>
</file>

<file path=xl/calcChain.xml><?xml version="1.0" encoding="utf-8"?>
<calcChain xmlns="http://schemas.openxmlformats.org/spreadsheetml/2006/main">
  <c r="G4" i="1" l="1"/>
  <c r="E4" i="1"/>
  <c r="L3" i="1"/>
  <c r="D4" i="1"/>
  <c r="F4" i="1"/>
  <c r="G3" i="1"/>
  <c r="E3" i="1"/>
  <c r="D3" i="1"/>
  <c r="F3" i="1"/>
  <c r="O3" i="1"/>
  <c r="O2"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0" i="1"/>
  <c r="I9" i="1"/>
  <c r="I8" i="1"/>
  <c r="I7" i="1"/>
  <c r="I6" i="1"/>
  <c r="I5" i="1"/>
  <c r="I4" i="1"/>
  <c r="I3" i="1"/>
  <c r="I2" i="1"/>
  <c r="I11" i="1"/>
  <c r="L2" i="1"/>
  <c r="H102" i="1"/>
  <c r="G102" i="1"/>
  <c r="F102" i="1"/>
  <c r="E102" i="1"/>
  <c r="D102" i="1"/>
  <c r="H101" i="1"/>
  <c r="G101" i="1"/>
  <c r="F101" i="1"/>
  <c r="E101" i="1"/>
  <c r="D101" i="1"/>
  <c r="H100" i="1"/>
  <c r="G100" i="1"/>
  <c r="F100" i="1"/>
  <c r="E100" i="1"/>
  <c r="D100" i="1"/>
  <c r="H99" i="1"/>
  <c r="G99" i="1"/>
  <c r="F99" i="1"/>
  <c r="E99" i="1"/>
  <c r="D99" i="1"/>
  <c r="H98" i="1"/>
  <c r="G98" i="1"/>
  <c r="F98" i="1"/>
  <c r="E98" i="1"/>
  <c r="D98" i="1"/>
  <c r="H97" i="1"/>
  <c r="G97" i="1"/>
  <c r="F97" i="1"/>
  <c r="E97" i="1"/>
  <c r="D97" i="1"/>
  <c r="H96" i="1"/>
  <c r="G96" i="1"/>
  <c r="F96" i="1"/>
  <c r="E96" i="1"/>
  <c r="D96" i="1"/>
  <c r="H95" i="1"/>
  <c r="G95" i="1"/>
  <c r="F95" i="1"/>
  <c r="E95" i="1"/>
  <c r="D95" i="1"/>
  <c r="H94" i="1"/>
  <c r="G94" i="1"/>
  <c r="F94" i="1"/>
  <c r="E94" i="1"/>
  <c r="D94" i="1"/>
  <c r="H93" i="1"/>
  <c r="G93" i="1"/>
  <c r="F93" i="1"/>
  <c r="E93" i="1"/>
  <c r="D93" i="1"/>
  <c r="H92" i="1"/>
  <c r="G92" i="1"/>
  <c r="F92" i="1"/>
  <c r="E92" i="1"/>
  <c r="D92" i="1"/>
  <c r="H91" i="1"/>
  <c r="G91" i="1"/>
  <c r="F91" i="1"/>
  <c r="E91" i="1"/>
  <c r="D91" i="1"/>
  <c r="H90" i="1"/>
  <c r="G90" i="1"/>
  <c r="F90" i="1"/>
  <c r="E90" i="1"/>
  <c r="D90" i="1"/>
  <c r="H89" i="1"/>
  <c r="G89" i="1"/>
  <c r="F89" i="1"/>
  <c r="E89" i="1"/>
  <c r="D89" i="1"/>
  <c r="H88" i="1"/>
  <c r="G88" i="1"/>
  <c r="F88" i="1"/>
  <c r="E88" i="1"/>
  <c r="D88" i="1"/>
  <c r="H87" i="1"/>
  <c r="G87" i="1"/>
  <c r="F87" i="1"/>
  <c r="E87" i="1"/>
  <c r="D87" i="1"/>
  <c r="H86" i="1"/>
  <c r="G86" i="1"/>
  <c r="F86" i="1"/>
  <c r="E86" i="1"/>
  <c r="D86" i="1"/>
  <c r="H85" i="1"/>
  <c r="G85" i="1"/>
  <c r="F85" i="1"/>
  <c r="E85" i="1"/>
  <c r="D85" i="1"/>
  <c r="H84" i="1"/>
  <c r="G84" i="1"/>
  <c r="F84" i="1"/>
  <c r="E84" i="1"/>
  <c r="D84" i="1"/>
  <c r="H83" i="1"/>
  <c r="G83" i="1"/>
  <c r="F83" i="1"/>
  <c r="E83" i="1"/>
  <c r="D83" i="1"/>
  <c r="H82" i="1"/>
  <c r="G82" i="1"/>
  <c r="F82" i="1"/>
  <c r="E82" i="1"/>
  <c r="D82" i="1"/>
  <c r="H81" i="1"/>
  <c r="G81" i="1"/>
  <c r="F81" i="1"/>
  <c r="E81" i="1"/>
  <c r="D81" i="1"/>
  <c r="H80" i="1"/>
  <c r="G80" i="1"/>
  <c r="F80" i="1"/>
  <c r="E80" i="1"/>
  <c r="D80" i="1"/>
  <c r="H79" i="1"/>
  <c r="G79" i="1"/>
  <c r="F79" i="1"/>
  <c r="E79" i="1"/>
  <c r="D79" i="1"/>
  <c r="H78" i="1"/>
  <c r="G78" i="1"/>
  <c r="F78" i="1"/>
  <c r="E78" i="1"/>
  <c r="D78" i="1"/>
  <c r="H77" i="1"/>
  <c r="G77" i="1"/>
  <c r="F77" i="1"/>
  <c r="E77" i="1"/>
  <c r="D77" i="1"/>
  <c r="H76" i="1"/>
  <c r="G76" i="1"/>
  <c r="F76" i="1"/>
  <c r="E76" i="1"/>
  <c r="D76" i="1"/>
  <c r="H75" i="1"/>
  <c r="G75" i="1"/>
  <c r="F75" i="1"/>
  <c r="E75" i="1"/>
  <c r="D75" i="1"/>
  <c r="H74" i="1"/>
  <c r="G74" i="1"/>
  <c r="F74" i="1"/>
  <c r="E74" i="1"/>
  <c r="D74" i="1"/>
  <c r="H73" i="1"/>
  <c r="G73" i="1"/>
  <c r="F73" i="1"/>
  <c r="E73" i="1"/>
  <c r="D73" i="1"/>
  <c r="H72" i="1"/>
  <c r="G72" i="1"/>
  <c r="F72" i="1"/>
  <c r="E72" i="1"/>
  <c r="D72" i="1"/>
  <c r="H71" i="1"/>
  <c r="G71" i="1"/>
  <c r="F71" i="1"/>
  <c r="E71" i="1"/>
  <c r="D71" i="1"/>
  <c r="H70" i="1"/>
  <c r="G70" i="1"/>
  <c r="F70" i="1"/>
  <c r="E70" i="1"/>
  <c r="D70" i="1"/>
  <c r="H69" i="1"/>
  <c r="G69" i="1"/>
  <c r="F69" i="1"/>
  <c r="E69" i="1"/>
  <c r="D69" i="1"/>
  <c r="H68" i="1"/>
  <c r="G68" i="1"/>
  <c r="F68" i="1"/>
  <c r="E68" i="1"/>
  <c r="D68" i="1"/>
  <c r="H67" i="1"/>
  <c r="G67" i="1"/>
  <c r="F67" i="1"/>
  <c r="E67" i="1"/>
  <c r="D67" i="1"/>
  <c r="H66" i="1"/>
  <c r="G66" i="1"/>
  <c r="F66" i="1"/>
  <c r="E66" i="1"/>
  <c r="D66" i="1"/>
  <c r="H65" i="1"/>
  <c r="G65" i="1"/>
  <c r="F65" i="1"/>
  <c r="E65" i="1"/>
  <c r="D65" i="1"/>
  <c r="H64" i="1"/>
  <c r="G64" i="1"/>
  <c r="F64" i="1"/>
  <c r="E64" i="1"/>
  <c r="D64" i="1"/>
  <c r="H63" i="1"/>
  <c r="G63" i="1"/>
  <c r="F63" i="1"/>
  <c r="E63" i="1"/>
  <c r="D63" i="1"/>
  <c r="H62" i="1"/>
  <c r="G62" i="1"/>
  <c r="F62" i="1"/>
  <c r="E62" i="1"/>
  <c r="D62" i="1"/>
  <c r="H61" i="1"/>
  <c r="G61" i="1"/>
  <c r="F61" i="1"/>
  <c r="E61" i="1"/>
  <c r="D61" i="1"/>
  <c r="H60" i="1"/>
  <c r="G60" i="1"/>
  <c r="F60" i="1"/>
  <c r="E60" i="1"/>
  <c r="D60" i="1"/>
  <c r="H59" i="1"/>
  <c r="G59" i="1"/>
  <c r="F59" i="1"/>
  <c r="E59" i="1"/>
  <c r="D59" i="1"/>
  <c r="H58" i="1"/>
  <c r="G58" i="1"/>
  <c r="F58" i="1"/>
  <c r="E58" i="1"/>
  <c r="D58" i="1"/>
  <c r="H57" i="1"/>
  <c r="G57" i="1"/>
  <c r="F57" i="1"/>
  <c r="E57" i="1"/>
  <c r="D57" i="1"/>
  <c r="H56" i="1"/>
  <c r="G56" i="1"/>
  <c r="F56" i="1"/>
  <c r="E56" i="1"/>
  <c r="D56" i="1"/>
  <c r="H55" i="1"/>
  <c r="G55" i="1"/>
  <c r="F55" i="1"/>
  <c r="E55" i="1"/>
  <c r="D55" i="1"/>
  <c r="H54" i="1"/>
  <c r="G54" i="1"/>
  <c r="F54" i="1"/>
  <c r="E54" i="1"/>
  <c r="D54" i="1"/>
  <c r="H53" i="1"/>
  <c r="G53" i="1"/>
  <c r="F53" i="1"/>
  <c r="E53" i="1"/>
  <c r="D53" i="1"/>
  <c r="H52" i="1"/>
  <c r="G52" i="1"/>
  <c r="F52" i="1"/>
  <c r="E52" i="1"/>
  <c r="D52" i="1"/>
  <c r="H51" i="1"/>
  <c r="G51" i="1"/>
  <c r="F51" i="1"/>
  <c r="E51" i="1"/>
  <c r="D51" i="1"/>
  <c r="H50" i="1"/>
  <c r="G50" i="1"/>
  <c r="F50" i="1"/>
  <c r="E50" i="1"/>
  <c r="D50" i="1"/>
  <c r="H49" i="1"/>
  <c r="G49" i="1"/>
  <c r="F49" i="1"/>
  <c r="E49" i="1"/>
  <c r="D49" i="1"/>
  <c r="H48" i="1"/>
  <c r="G48" i="1"/>
  <c r="F48" i="1"/>
  <c r="E48" i="1"/>
  <c r="D48" i="1"/>
  <c r="H47" i="1"/>
  <c r="G47" i="1"/>
  <c r="F47" i="1"/>
  <c r="E47" i="1"/>
  <c r="D47" i="1"/>
  <c r="H46" i="1"/>
  <c r="G46" i="1"/>
  <c r="F46" i="1"/>
  <c r="E46" i="1"/>
  <c r="D46" i="1"/>
  <c r="H45" i="1"/>
  <c r="G45" i="1"/>
  <c r="F45" i="1"/>
  <c r="E45" i="1"/>
  <c r="D45" i="1"/>
  <c r="H44" i="1"/>
  <c r="G44" i="1"/>
  <c r="F44" i="1"/>
  <c r="E44" i="1"/>
  <c r="D44" i="1"/>
  <c r="H43" i="1"/>
  <c r="G43" i="1"/>
  <c r="F43" i="1"/>
  <c r="E43" i="1"/>
  <c r="D43" i="1"/>
  <c r="H42" i="1"/>
  <c r="G42" i="1"/>
  <c r="F42" i="1"/>
  <c r="E42" i="1"/>
  <c r="D42" i="1"/>
  <c r="H41" i="1"/>
  <c r="G41" i="1"/>
  <c r="F41" i="1"/>
  <c r="E41" i="1"/>
  <c r="D41" i="1"/>
  <c r="H40" i="1"/>
  <c r="G40" i="1"/>
  <c r="F40" i="1"/>
  <c r="E40" i="1"/>
  <c r="D40" i="1"/>
  <c r="H39" i="1"/>
  <c r="G39" i="1"/>
  <c r="F39" i="1"/>
  <c r="E39" i="1"/>
  <c r="D39" i="1"/>
  <c r="H38" i="1"/>
  <c r="G38" i="1"/>
  <c r="F38" i="1"/>
  <c r="E38" i="1"/>
  <c r="D38" i="1"/>
  <c r="H37" i="1"/>
  <c r="G37" i="1"/>
  <c r="F37" i="1"/>
  <c r="E37" i="1"/>
  <c r="D37" i="1"/>
  <c r="H36" i="1"/>
  <c r="G36" i="1"/>
  <c r="F36" i="1"/>
  <c r="E36" i="1"/>
  <c r="D36" i="1"/>
  <c r="H35" i="1"/>
  <c r="G35" i="1"/>
  <c r="F35" i="1"/>
  <c r="E35" i="1"/>
  <c r="D35" i="1"/>
  <c r="H34" i="1"/>
  <c r="G34" i="1"/>
  <c r="F34" i="1"/>
  <c r="E34" i="1"/>
  <c r="D34" i="1"/>
  <c r="H33" i="1"/>
  <c r="G33" i="1"/>
  <c r="F33" i="1"/>
  <c r="E33" i="1"/>
  <c r="D33" i="1"/>
  <c r="H32" i="1"/>
  <c r="G32" i="1"/>
  <c r="F32" i="1"/>
  <c r="E32" i="1"/>
  <c r="D32" i="1"/>
  <c r="H31" i="1"/>
  <c r="G31" i="1"/>
  <c r="F31" i="1"/>
  <c r="E31" i="1"/>
  <c r="D31" i="1"/>
  <c r="H30" i="1"/>
  <c r="G30" i="1"/>
  <c r="F30" i="1"/>
  <c r="E30" i="1"/>
  <c r="D30" i="1"/>
  <c r="H29" i="1"/>
  <c r="G29" i="1"/>
  <c r="F29" i="1"/>
  <c r="E29" i="1"/>
  <c r="D29" i="1"/>
  <c r="H28" i="1"/>
  <c r="G28" i="1"/>
  <c r="F28" i="1"/>
  <c r="E28" i="1"/>
  <c r="D28" i="1"/>
  <c r="H27" i="1"/>
  <c r="G27" i="1"/>
  <c r="F27" i="1"/>
  <c r="E27" i="1"/>
  <c r="D27" i="1"/>
  <c r="H26" i="1"/>
  <c r="G26" i="1"/>
  <c r="F26" i="1"/>
  <c r="E26" i="1"/>
  <c r="D26" i="1"/>
  <c r="H25" i="1"/>
  <c r="G25" i="1"/>
  <c r="F25" i="1"/>
  <c r="E25" i="1"/>
  <c r="D25" i="1"/>
  <c r="H24" i="1"/>
  <c r="G24" i="1"/>
  <c r="F24" i="1"/>
  <c r="E24" i="1"/>
  <c r="D24" i="1"/>
  <c r="H23" i="1"/>
  <c r="G23" i="1"/>
  <c r="F23" i="1"/>
  <c r="E23" i="1"/>
  <c r="D23" i="1"/>
  <c r="H22" i="1"/>
  <c r="G22" i="1"/>
  <c r="F22" i="1"/>
  <c r="E22" i="1"/>
  <c r="D22" i="1"/>
  <c r="H21" i="1"/>
  <c r="G21" i="1"/>
  <c r="F21" i="1"/>
  <c r="E21" i="1"/>
  <c r="D21" i="1"/>
  <c r="H20" i="1"/>
  <c r="G20" i="1"/>
  <c r="F20" i="1"/>
  <c r="E20" i="1"/>
  <c r="D20" i="1"/>
  <c r="H19" i="1"/>
  <c r="G19" i="1"/>
  <c r="F19" i="1"/>
  <c r="E19" i="1"/>
  <c r="D19" i="1"/>
  <c r="H18" i="1"/>
  <c r="G18" i="1"/>
  <c r="F18" i="1"/>
  <c r="E18" i="1"/>
  <c r="D18" i="1"/>
  <c r="H17" i="1"/>
  <c r="G17" i="1"/>
  <c r="F17" i="1"/>
  <c r="E17" i="1"/>
  <c r="D17" i="1"/>
  <c r="H16" i="1"/>
  <c r="G16" i="1"/>
  <c r="F16" i="1"/>
  <c r="E16" i="1"/>
  <c r="D16" i="1"/>
  <c r="H15" i="1"/>
  <c r="G15" i="1"/>
  <c r="F15" i="1"/>
  <c r="E15" i="1"/>
  <c r="D15" i="1"/>
  <c r="H14" i="1"/>
  <c r="G14" i="1"/>
  <c r="F14" i="1"/>
  <c r="E14" i="1"/>
  <c r="D14" i="1"/>
  <c r="H13" i="1"/>
  <c r="G13" i="1"/>
  <c r="F13" i="1"/>
  <c r="E13" i="1"/>
  <c r="D13" i="1"/>
  <c r="H12" i="1"/>
  <c r="G12" i="1"/>
  <c r="F12" i="1"/>
  <c r="E12" i="1"/>
  <c r="D12" i="1"/>
  <c r="H11" i="1"/>
  <c r="G11" i="1"/>
  <c r="F11" i="1"/>
  <c r="E11" i="1"/>
  <c r="D11" i="1"/>
  <c r="H10" i="1"/>
  <c r="G10" i="1"/>
  <c r="F10" i="1"/>
  <c r="E10" i="1"/>
  <c r="D10" i="1"/>
  <c r="H9" i="1"/>
  <c r="G9" i="1"/>
  <c r="F9" i="1"/>
  <c r="E9" i="1"/>
  <c r="D9" i="1"/>
  <c r="H8" i="1"/>
  <c r="G8" i="1"/>
  <c r="F8" i="1"/>
  <c r="E8" i="1"/>
  <c r="D8" i="1"/>
  <c r="H7" i="1"/>
  <c r="G7" i="1"/>
  <c r="F7" i="1"/>
  <c r="E7" i="1"/>
  <c r="D7" i="1"/>
  <c r="H6" i="1"/>
  <c r="G6" i="1"/>
  <c r="F6" i="1"/>
  <c r="E6" i="1"/>
  <c r="D6" i="1"/>
  <c r="H5" i="1"/>
  <c r="G5" i="1"/>
  <c r="F5" i="1"/>
  <c r="E5" i="1"/>
  <c r="D5" i="1"/>
  <c r="H4" i="1"/>
  <c r="H3" i="1"/>
  <c r="H2" i="1"/>
  <c r="L8" i="1" s="1"/>
  <c r="G2" i="1"/>
  <c r="L7" i="1" s="1"/>
  <c r="F2" i="1"/>
  <c r="L6" i="1" s="1"/>
  <c r="E2" i="1"/>
  <c r="L5" i="1" s="1"/>
  <c r="D2" i="1"/>
  <c r="L4" i="1" s="1"/>
  <c r="L10" i="1" l="1"/>
  <c r="L11" i="1"/>
  <c r="L12" i="1"/>
  <c r="L16" i="1" l="1"/>
  <c r="L14" i="1"/>
  <c r="L15" i="1"/>
  <c r="P3" i="1" l="1"/>
  <c r="P2" i="1"/>
  <c r="L17" i="1"/>
  <c r="L18" i="1" s="1"/>
  <c r="N14" i="1" l="1"/>
  <c r="N15" i="1"/>
</calcChain>
</file>

<file path=xl/sharedStrings.xml><?xml version="1.0" encoding="utf-8"?>
<sst xmlns="http://schemas.openxmlformats.org/spreadsheetml/2006/main" count="40" uniqueCount="39">
  <si>
    <t>x</t>
  </si>
  <si>
    <t>y</t>
  </si>
  <si>
    <t>w</t>
  </si>
  <si>
    <t>d</t>
  </si>
  <si>
    <t>d1</t>
  </si>
  <si>
    <t>d2</t>
  </si>
  <si>
    <t>±</t>
  </si>
  <si>
    <t>r</t>
  </si>
  <si>
    <t>xw</t>
  </si>
  <si>
    <t>yw</t>
  </si>
  <si>
    <t>x2w</t>
  </si>
  <si>
    <t>x2yw</t>
  </si>
  <si>
    <t>y2w</t>
  </si>
  <si>
    <t>Στο φύλλο "Δεδομένα" μπορούν να εισαχθούν ζεύγη τιμών για να γίνει αυτόματα ο υπολογισμός των συντελεστών της εξίσωσης της ευθείας με την μέθοδο ελαχίστων τετραγώνων.</t>
  </si>
  <si>
    <t>Αν τα αρχικά πειραματικά δεδομένα απαιτούν τροποποιήσεις (π.χ. λογαρίθμιση), τα εισάγουμε σε βοηθητικές στήλες, εκτελούμε τις κατάλληλες πράξεις και μεταφέρουμε το αποτέλεσμα στις σωστές στήλες x και y.</t>
  </si>
  <si>
    <t>Κατά την συστηματική επεξεργασία πειραματικών δεδομένων τα στατιστικά βάρη προκύπτουν από τα σφάλματα (αβεβαιότητες) των δεδομένων.  Συγκεκριμένα, το κάθε w ισούται με το τετράγωνο του αντιστρόφου της τυπικής αποκλίσεως του αντίστοιχου y.</t>
  </si>
  <si>
    <t>Οι τιμές των δεδομένων τοποθετούνται στις πρώτες στήλες με επικεφαλίδες x και y.  Τα πεδία της στήλης w συμπληρώνονται με 1 για να ληφθούν υπόψιν τα αντίστοιχα ζεύγη των x και y.  Αμέσως εμφανίζονται οι συντελεστές της ευθείας και οι αποκλίσεις τους στην δεξιότερη στήλη, ενώ ταυτόχρονα αποτυπώνονται τα δεδομένα και η υπολογισμένη ευθεία στο διάγραμμα.</t>
  </si>
  <si>
    <t>σy</t>
  </si>
  <si>
    <t>Αθροίσματα</t>
  </si>
  <si>
    <t>Σw</t>
  </si>
  <si>
    <t>Σx</t>
  </si>
  <si>
    <t>Σy</t>
  </si>
  <si>
    <t>Σx2</t>
  </si>
  <si>
    <t>Σxy</t>
  </si>
  <si>
    <t>Σy2</t>
  </si>
  <si>
    <t>Παρατηρήσεις:</t>
  </si>
  <si>
    <t>α) Οι αυτόματοι υπολογισμοί λαμβάνουν υπόψιν τα δεδομένα από την γραμμή 2 ως την γραμμή 102.  Για περισσότερα δεδομένα πρέπει να επιμηκυνθούν με αντιγραφή οι βοηθητικές στήλες και να τροποποιηθούν οι ορισμοί των αθροισμάτων.</t>
  </si>
  <si>
    <t>κλίση</t>
  </si>
  <si>
    <t>N</t>
  </si>
  <si>
    <t>σταθ. όρος</t>
  </si>
  <si>
    <r>
      <t>SS (χ</t>
    </r>
    <r>
      <rPr>
        <b/>
        <vertAlign val="superscript"/>
        <sz val="10"/>
        <rFont val="Arial"/>
        <family val="2"/>
        <charset val="161"/>
      </rPr>
      <t>2</t>
    </r>
    <r>
      <rPr>
        <b/>
        <sz val="10"/>
        <rFont val="Arial"/>
        <family val="2"/>
        <charset val="161"/>
      </rPr>
      <t>)</t>
    </r>
  </si>
  <si>
    <t>Οι στήλες xw, yw, x2w, xyw και y2w είναι βοηθητικές και συμπληρώνονται αυτόματα με τις τιμές των γινομένων των τιμών του x, του y, των τετραγώνων τους, του μικτού γινομένου τους με το αντίστοιχο στατιστικό βάρος.  Οι στήλες αθροίζονται στην επόμενη στήλη με επικεφαλίδα Αθροίσματα.  Αν τα στατιστικά βάρη που χρησιμοποιούνται είναι 1 και 0 μόνο, το άθροισμα των w [Σw] συμπίπτει με τον αριθμό Ν των σημείων τα οποία λαμβάνονται υπόψιν στους υπολογισμούς.</t>
  </si>
  <si>
    <t>β) Η στήλη w δεν πρέπει να έχει συμπληρωμένα πεδία, αν δεν υπάρχουν αντίστοιχες τιμές x και y.</t>
  </si>
  <si>
    <t>Μ</t>
  </si>
  <si>
    <t>Η στήλη των w επιτρέπει όχι μόνο την επιλογή να μπορεί να αγνοηθεί ένα ζεύγος τιμών θέτοντας 0 στο αντίστοιχο πεδίο, αλλά και να μπορεί κάθε ζεύγος τιμών να ληφθεί υπόψιν με διαφορετική βαρύτητα.  Τα w λέγονται στατιστικά βάρη.  Όσο μεγαλύτερη τιμή αντιστοιχεί σε ένα ζεύγος (x,y) τόσο περισσότερο επηρεάζει το αποτέλεσμα του υπολογισμού των συντελεστών της ευθείας.  Τα σημεία που αγνοούνται σημειώνονται με διαφορετικό χρώμα στο διάγραμμα μέσω της βοηθητικής στήλης Μ.</t>
  </si>
  <si>
    <t>Συντεταγμένες ευθείας</t>
  </si>
  <si>
    <t>γ) Το φύλλο Δεδομένα εμφανίζεται συμπληρωμένο με ένα δοκιμαστικό σύνολο 9 ζευγών (x,y) για να φαίνεται η χρήση των διαφόρων πεδίων του φύλλου.</t>
  </si>
  <si>
    <r>
      <t>Παρακάτω εμφανίζονται ενδιάμεσα αποτελέσματα της επεξεργασίας d, d1, d2 και πιο κάτω το κύριο ζητούμενο των υπολογισμών: η κλίση της ευθείας και ο σταθερός της όρος (τεταγμένη επί την αρχή) με τις τυπικές αποκλίσεις τους και ο συντελεστής συσχετίσεως r.  SS είναι η ποσότητα που ελαχιστοποιείται στον υπολογισμό, δηλ. το άθροισμα των τετραγώνων των αποκλίσεων των υπολογισμένων σημείων της ευθείας από τα δεδομένα (συνήθως συμβολίζεται με χ</t>
    </r>
    <r>
      <rPr>
        <vertAlign val="superscript"/>
        <sz val="10"/>
        <rFont val="Arial"/>
        <family val="2"/>
        <charset val="161"/>
      </rPr>
      <t>2</t>
    </r>
    <r>
      <rPr>
        <sz val="10"/>
        <rFont val="Arial"/>
      </rPr>
      <t>). σy είναι η υπολογισμένη τυπική απόκλιση των δεδομένων και προκύπτει ως τετραγωνική ρίζα του SS/(N-2), όπου Ν-2 ο αριθμός των βαθμών ελευθερίας.</t>
    </r>
  </si>
  <si>
    <t>Η πρωτοτυπία αυτού του φύλλου υπολογισμών σε σχέση με την ενσωματωμένη εντολή του Excell για υπολογισμό ευθείας με την μέθοδο ελαχίστων τετραγώνων είναι ότι αφενός επιτρέπει την χρήση στατιστικών βαρών, αφετέρου δίνει τους συντελεστές της ευθείας με τις αντίστοιχες τυπικές αποκλίσεις (αβεβαιότητες).</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</si>
</sst>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8"/>
      <name val="Arial"/>
    </font>
    <font>
      <b/>
      <sz val="10"/>
      <name val="Arial"/>
      <family val="2"/>
      <charset val="161"/>
    </font>
    <font>
      <b/>
      <sz val="10"/>
      <name val="Symbol"/>
      <family val="1"/>
      <charset val="2"/>
    </font>
    <font>
      <sz val="10"/>
      <name val="Arial"/>
      <family val="2"/>
      <charset val="161"/>
    </font>
    <font>
      <b/>
      <vertAlign val="superscript"/>
      <sz val="10"/>
      <name val="Arial"/>
      <family val="2"/>
      <charset val="161"/>
    </font>
    <font>
      <vertAlign val="superscript"/>
      <sz val="10"/>
      <name val="Arial"/>
      <family val="2"/>
      <charset val="161"/>
    </font>
  </fonts>
  <fills count="3">
    <fill>
      <patternFill patternType="none"/>
    </fill>
    <fill>
      <patternFill patternType="gray125"/>
    </fill>
    <fill>
      <patternFill patternType="solid">
        <fgColor theme="7"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0">
    <xf numFmtId="0" fontId="0" fillId="0" borderId="0" xfId="0"/>
    <xf numFmtId="0" fontId="2" fillId="0" borderId="0" xfId="0" applyFont="1"/>
    <xf numFmtId="0" fontId="2" fillId="0" borderId="0" xfId="0" applyFont="1" applyAlignment="1">
      <alignment horizontal="center"/>
    </xf>
    <xf numFmtId="0" fontId="0" fillId="0" borderId="0" xfId="0" applyBorder="1"/>
    <xf numFmtId="0" fontId="0" fillId="0" borderId="0" xfId="0" applyAlignment="1">
      <alignment vertical="top" wrapText="1"/>
    </xf>
    <xf numFmtId="0" fontId="2" fillId="0" borderId="0" xfId="0" applyFont="1" applyAlignment="1">
      <alignment horizontal="left"/>
    </xf>
    <xf numFmtId="0" fontId="4" fillId="0" borderId="0" xfId="0" applyFont="1" applyAlignment="1">
      <alignment horizontal="center"/>
    </xf>
    <xf numFmtId="0" fontId="4" fillId="0" borderId="0" xfId="0" applyFont="1" applyAlignment="1">
      <alignment horizontal="right"/>
    </xf>
    <xf numFmtId="0" fontId="2" fillId="0" borderId="0" xfId="0" applyFont="1" applyAlignment="1">
      <alignment vertical="top" wrapText="1"/>
    </xf>
    <xf numFmtId="0" fontId="4" fillId="0" borderId="0" xfId="0" applyFon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2" fillId="2" borderId="1" xfId="0" applyFont="1" applyFill="1" applyBorder="1"/>
    <xf numFmtId="0" fontId="2" fillId="2" borderId="4" xfId="0" applyFont="1" applyFill="1" applyBorder="1"/>
    <xf numFmtId="0" fontId="2" fillId="2" borderId="6" xfId="0" applyFont="1" applyFill="1" applyBorder="1"/>
    <xf numFmtId="0" fontId="3" fillId="2" borderId="2" xfId="0" applyFont="1" applyFill="1" applyBorder="1" applyAlignment="1">
      <alignment horizontal="center"/>
    </xf>
    <xf numFmtId="0" fontId="3" fillId="2" borderId="0" xfId="0" applyFont="1" applyFill="1" applyBorder="1" applyAlignment="1">
      <alignment horizontal="center"/>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458029222062297E-2"/>
          <c:y val="4.807692307692308E-2"/>
          <c:w val="0.88037463527182691"/>
          <c:h val="0.83173076923076927"/>
        </c:manualLayout>
      </c:layout>
      <c:scatterChart>
        <c:scatterStyle val="lineMarker"/>
        <c:varyColors val="0"/>
        <c:ser>
          <c:idx val="0"/>
          <c:order val="0"/>
          <c:spPr>
            <a:ln w="19050">
              <a:noFill/>
            </a:ln>
          </c:spPr>
          <c:marker>
            <c:symbol val="diamond"/>
            <c:size val="5"/>
            <c:spPr>
              <a:solidFill>
                <a:srgbClr val="002060"/>
              </a:solidFill>
              <a:ln>
                <a:solidFill>
                  <a:srgbClr val="000080"/>
                </a:solidFill>
                <a:prstDash val="solid"/>
              </a:ln>
            </c:spPr>
          </c:marker>
          <c:xVal>
            <c:numRef>
              <c:f>Δεδομένα!$A$2:$A$102</c:f>
              <c:numCache>
                <c:formatCode>General</c:formatCode>
                <c:ptCount val="101"/>
                <c:pt idx="0">
                  <c:v>1.5</c:v>
                </c:pt>
                <c:pt idx="1">
                  <c:v>2.4700000000000002</c:v>
                </c:pt>
                <c:pt idx="2">
                  <c:v>3.51</c:v>
                </c:pt>
                <c:pt idx="3">
                  <c:v>4.42</c:v>
                </c:pt>
                <c:pt idx="4">
                  <c:v>5.6</c:v>
                </c:pt>
                <c:pt idx="5">
                  <c:v>6.5</c:v>
                </c:pt>
                <c:pt idx="6">
                  <c:v>7.4</c:v>
                </c:pt>
                <c:pt idx="7">
                  <c:v>8.5299999999999994</c:v>
                </c:pt>
                <c:pt idx="8">
                  <c:v>9.5</c:v>
                </c:pt>
              </c:numCache>
            </c:numRef>
          </c:xVal>
          <c:yVal>
            <c:numRef>
              <c:f>Δεδομένα!$B$2:$B$102</c:f>
              <c:numCache>
                <c:formatCode>General</c:formatCode>
                <c:ptCount val="101"/>
                <c:pt idx="0">
                  <c:v>3</c:v>
                </c:pt>
                <c:pt idx="1">
                  <c:v>8</c:v>
                </c:pt>
                <c:pt idx="2">
                  <c:v>7</c:v>
                </c:pt>
                <c:pt idx="3">
                  <c:v>9.42</c:v>
                </c:pt>
                <c:pt idx="4">
                  <c:v>11.1</c:v>
                </c:pt>
                <c:pt idx="5">
                  <c:v>12.9</c:v>
                </c:pt>
                <c:pt idx="6">
                  <c:v>15.1</c:v>
                </c:pt>
                <c:pt idx="7">
                  <c:v>17.100000000000001</c:v>
                </c:pt>
                <c:pt idx="8">
                  <c:v>18.899999999999999</c:v>
                </c:pt>
              </c:numCache>
            </c:numRef>
          </c:yVal>
          <c:smooth val="0"/>
        </c:ser>
        <c:ser>
          <c:idx val="1"/>
          <c:order val="1"/>
          <c:spPr>
            <a:ln w="19050">
              <a:noFill/>
            </a:ln>
          </c:spPr>
          <c:marker>
            <c:symbol val="square"/>
            <c:size val="5"/>
            <c:spPr>
              <a:solidFill>
                <a:srgbClr val="FF00FF"/>
              </a:solidFill>
              <a:ln>
                <a:solidFill>
                  <a:srgbClr val="FF00FF"/>
                </a:solidFill>
                <a:prstDash val="solid"/>
              </a:ln>
            </c:spPr>
          </c:marker>
          <c:xVal>
            <c:numRef>
              <c:f>Δεδομένα!$A$2:$A$102</c:f>
              <c:numCache>
                <c:formatCode>General</c:formatCode>
                <c:ptCount val="101"/>
                <c:pt idx="0">
                  <c:v>1.5</c:v>
                </c:pt>
                <c:pt idx="1">
                  <c:v>2.4700000000000002</c:v>
                </c:pt>
                <c:pt idx="2">
                  <c:v>3.51</c:v>
                </c:pt>
                <c:pt idx="3">
                  <c:v>4.42</c:v>
                </c:pt>
                <c:pt idx="4">
                  <c:v>5.6</c:v>
                </c:pt>
                <c:pt idx="5">
                  <c:v>6.5</c:v>
                </c:pt>
                <c:pt idx="6">
                  <c:v>7.4</c:v>
                </c:pt>
                <c:pt idx="7">
                  <c:v>8.5299999999999994</c:v>
                </c:pt>
                <c:pt idx="8">
                  <c:v>9.5</c:v>
                </c:pt>
              </c:numCache>
            </c:numRef>
          </c:xVal>
          <c:yVal>
            <c:numRef>
              <c:f>Δεδομένα!$I$2:$I$102</c:f>
              <c:numCache>
                <c:formatCode>General</c:formatCode>
                <c:ptCount val="101"/>
                <c:pt idx="0">
                  <c:v>#N/A</c:v>
                </c:pt>
                <c:pt idx="1">
                  <c:v>8</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numCache>
            </c:numRef>
          </c:yVal>
          <c:smooth val="0"/>
        </c:ser>
        <c:ser>
          <c:idx val="2"/>
          <c:order val="2"/>
          <c:spPr>
            <a:ln w="12700">
              <a:solidFill>
                <a:srgbClr val="FFFF00"/>
              </a:solidFill>
              <a:prstDash val="solid"/>
            </a:ln>
          </c:spPr>
          <c:marker>
            <c:symbol val="none"/>
          </c:marker>
          <c:dPt>
            <c:idx val="1"/>
            <c:bubble3D val="0"/>
            <c:spPr>
              <a:ln w="12700">
                <a:solidFill>
                  <a:srgbClr val="FF0000"/>
                </a:solidFill>
                <a:prstDash val="solid"/>
              </a:ln>
            </c:spPr>
          </c:dPt>
          <c:xVal>
            <c:numRef>
              <c:f>Δεδομένα!$O$2:$O$3</c:f>
              <c:numCache>
                <c:formatCode>General</c:formatCode>
                <c:ptCount val="2"/>
                <c:pt idx="0">
                  <c:v>1.5</c:v>
                </c:pt>
                <c:pt idx="1">
                  <c:v>9.5</c:v>
                </c:pt>
              </c:numCache>
            </c:numRef>
          </c:xVal>
          <c:yVal>
            <c:numRef>
              <c:f>Δεδομένα!$P$2:$P$3</c:f>
              <c:numCache>
                <c:formatCode>General</c:formatCode>
                <c:ptCount val="2"/>
                <c:pt idx="0">
                  <c:v>3.1300194051235914</c:v>
                </c:pt>
                <c:pt idx="1">
                  <c:v>19.02929738201404</c:v>
                </c:pt>
              </c:numCache>
            </c:numRef>
          </c:yVal>
          <c:smooth val="1"/>
        </c:ser>
        <c:dLbls>
          <c:showLegendKey val="0"/>
          <c:showVal val="0"/>
          <c:showCatName val="0"/>
          <c:showSerName val="0"/>
          <c:showPercent val="0"/>
          <c:showBubbleSize val="0"/>
        </c:dLbls>
        <c:axId val="293277960"/>
        <c:axId val="293276000"/>
      </c:scatterChart>
      <c:valAx>
        <c:axId val="293277960"/>
        <c:scaling>
          <c:orientation val="minMax"/>
        </c:scaling>
        <c:delete val="0"/>
        <c:axPos val="b"/>
        <c:majorGridlines>
          <c:spPr>
            <a:ln>
              <a:solidFill>
                <a:schemeClr val="bg1">
                  <a:lumMod val="50000"/>
                </a:schemeClr>
              </a:solidFill>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l-GR"/>
          </a:p>
        </c:txPr>
        <c:crossAx val="293276000"/>
        <c:crosses val="autoZero"/>
        <c:crossBetween val="midCat"/>
      </c:valAx>
      <c:valAx>
        <c:axId val="293276000"/>
        <c:scaling>
          <c:orientation val="minMax"/>
        </c:scaling>
        <c:delete val="0"/>
        <c:axPos val="l"/>
        <c:majorGridlines>
          <c:spPr>
            <a:ln w="3175">
              <a:solidFill>
                <a:schemeClr val="bg1">
                  <a:lumMod val="50000"/>
                </a:schemeClr>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l-GR"/>
          </a:p>
        </c:txPr>
        <c:crossAx val="29327796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l-GR"/>
    </a:p>
  </c:txPr>
  <c:printSettings>
    <c:headerFooter alignWithMargins="0">
      <c:oddHeader>&amp;A</c:oddHeader>
      <c:oddFooter>Page &amp;P</c:oddFooter>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18</xdr:row>
      <xdr:rowOff>142875</xdr:rowOff>
    </xdr:from>
    <xdr:to>
      <xdr:col>17</xdr:col>
      <xdr:colOff>533400</xdr:colOff>
      <xdr:row>43</xdr:row>
      <xdr:rowOff>57150</xdr:rowOff>
    </xdr:to>
    <xdr:graphicFrame macro="">
      <xdr:nvGraphicFramePr>
        <xdr:cNvPr id="1025" name="Γράφημα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tabSelected="1" zoomScaleNormal="100" workbookViewId="0">
      <selection activeCell="A2" sqref="A2"/>
    </sheetView>
  </sheetViews>
  <sheetFormatPr defaultRowHeight="12.75" x14ac:dyDescent="0.2"/>
  <cols>
    <col min="1" max="8" width="8.5703125" customWidth="1"/>
    <col min="9" max="9" width="2.140625" style="9" customWidth="1"/>
    <col min="10" max="10" width="5.7109375" style="9" customWidth="1"/>
    <col min="11" max="11" width="13.140625" customWidth="1"/>
    <col min="13" max="13" width="3.85546875" customWidth="1"/>
  </cols>
  <sheetData>
    <row r="1" spans="1:16" s="2" customFormat="1" x14ac:dyDescent="0.2">
      <c r="A1" s="2" t="s">
        <v>0</v>
      </c>
      <c r="B1" s="2" t="s">
        <v>1</v>
      </c>
      <c r="C1" s="2" t="s">
        <v>2</v>
      </c>
      <c r="D1" s="2" t="s">
        <v>8</v>
      </c>
      <c r="E1" s="2" t="s">
        <v>9</v>
      </c>
      <c r="F1" s="2" t="s">
        <v>10</v>
      </c>
      <c r="G1" s="2" t="s">
        <v>11</v>
      </c>
      <c r="H1" s="2" t="s">
        <v>12</v>
      </c>
      <c r="I1" s="5" t="s">
        <v>33</v>
      </c>
      <c r="J1" s="6"/>
      <c r="K1" s="2" t="s">
        <v>18</v>
      </c>
      <c r="O1" s="5" t="s">
        <v>35</v>
      </c>
    </row>
    <row r="2" spans="1:16" s="6" customFormat="1" x14ac:dyDescent="0.2">
      <c r="A2" s="9">
        <v>1.5</v>
      </c>
      <c r="B2" s="9">
        <v>3</v>
      </c>
      <c r="C2" s="9">
        <v>1</v>
      </c>
      <c r="D2" s="9">
        <f>A2*C2</f>
        <v>1.5</v>
      </c>
      <c r="E2" s="9">
        <f>B2*C2</f>
        <v>3</v>
      </c>
      <c r="F2" s="9">
        <f>A2^2*C2</f>
        <v>2.25</v>
      </c>
      <c r="G2" s="9">
        <f>A2*B2*C2</f>
        <v>4.5</v>
      </c>
      <c r="H2" s="9">
        <f>B2^2*C2</f>
        <v>9</v>
      </c>
      <c r="I2" s="6" t="e">
        <f t="shared" ref="I2:I10" si="0">IF(AND(C2=0,COUNTA(C2)=1),B2,NA())</f>
        <v>#N/A</v>
      </c>
      <c r="K2" s="5" t="s">
        <v>28</v>
      </c>
      <c r="L2" s="7">
        <f>COUNTIF(C2:C102,"&gt;0")</f>
        <v>8</v>
      </c>
      <c r="O2" s="7">
        <f>MIN(A2:A102)</f>
        <v>1.5</v>
      </c>
      <c r="P2" s="7">
        <f>L14*O2+L15</f>
        <v>3.1300194051235914</v>
      </c>
    </row>
    <row r="3" spans="1:16" x14ac:dyDescent="0.2">
      <c r="A3">
        <v>2.4700000000000002</v>
      </c>
      <c r="B3">
        <v>8</v>
      </c>
      <c r="C3">
        <v>0</v>
      </c>
      <c r="D3">
        <f t="shared" ref="D3:D66" si="1">A3*C3</f>
        <v>0</v>
      </c>
      <c r="E3">
        <f t="shared" ref="E3:E66" si="2">B3*C3</f>
        <v>0</v>
      </c>
      <c r="F3">
        <f t="shared" ref="F3:F66" si="3">A3^2*C3</f>
        <v>0</v>
      </c>
      <c r="G3">
        <f t="shared" ref="G3:G66" si="4">A3*B3*C3</f>
        <v>0</v>
      </c>
      <c r="H3">
        <f t="shared" ref="H3:H66" si="5">B3^2*C3</f>
        <v>0</v>
      </c>
      <c r="I3" s="6">
        <f t="shared" si="0"/>
        <v>8</v>
      </c>
      <c r="J3" s="6"/>
      <c r="K3" s="1" t="s">
        <v>19</v>
      </c>
      <c r="L3">
        <f>SUM(C2:C102)</f>
        <v>8</v>
      </c>
      <c r="O3">
        <f>MAX(A2:A102)</f>
        <v>9.5</v>
      </c>
      <c r="P3">
        <f>L14*O3+L15</f>
        <v>19.02929738201404</v>
      </c>
    </row>
    <row r="4" spans="1:16" x14ac:dyDescent="0.2">
      <c r="A4">
        <v>3.51</v>
      </c>
      <c r="B4">
        <v>7</v>
      </c>
      <c r="C4">
        <v>1</v>
      </c>
      <c r="D4">
        <f t="shared" si="1"/>
        <v>3.51</v>
      </c>
      <c r="E4">
        <f t="shared" si="2"/>
        <v>7</v>
      </c>
      <c r="F4">
        <f t="shared" si="3"/>
        <v>12.320099999999998</v>
      </c>
      <c r="G4">
        <f t="shared" si="4"/>
        <v>24.57</v>
      </c>
      <c r="H4">
        <f t="shared" si="5"/>
        <v>49</v>
      </c>
      <c r="I4" s="6" t="e">
        <f t="shared" si="0"/>
        <v>#N/A</v>
      </c>
      <c r="J4" s="6"/>
      <c r="K4" s="1" t="s">
        <v>20</v>
      </c>
      <c r="L4">
        <f>SUM(D2:D102)</f>
        <v>46.96</v>
      </c>
    </row>
    <row r="5" spans="1:16" x14ac:dyDescent="0.2">
      <c r="A5">
        <v>4.42</v>
      </c>
      <c r="B5">
        <v>9.42</v>
      </c>
      <c r="C5">
        <v>1</v>
      </c>
      <c r="D5">
        <f t="shared" si="1"/>
        <v>4.42</v>
      </c>
      <c r="E5">
        <f t="shared" si="2"/>
        <v>9.42</v>
      </c>
      <c r="F5">
        <f t="shared" si="3"/>
        <v>19.5364</v>
      </c>
      <c r="G5">
        <f t="shared" si="4"/>
        <v>41.636400000000002</v>
      </c>
      <c r="H5">
        <f t="shared" si="5"/>
        <v>88.736400000000003</v>
      </c>
      <c r="I5" s="6" t="e">
        <f t="shared" si="0"/>
        <v>#N/A</v>
      </c>
      <c r="J5" s="6"/>
      <c r="K5" s="1" t="s">
        <v>21</v>
      </c>
      <c r="L5">
        <f>SUM(E2:E102)</f>
        <v>94.52000000000001</v>
      </c>
    </row>
    <row r="6" spans="1:16" x14ac:dyDescent="0.2">
      <c r="A6">
        <v>5.6</v>
      </c>
      <c r="B6">
        <v>11.1</v>
      </c>
      <c r="C6">
        <v>1</v>
      </c>
      <c r="D6">
        <f t="shared" si="1"/>
        <v>5.6</v>
      </c>
      <c r="E6">
        <f t="shared" si="2"/>
        <v>11.1</v>
      </c>
      <c r="F6">
        <f t="shared" si="3"/>
        <v>31.359999999999996</v>
      </c>
      <c r="G6">
        <f t="shared" si="4"/>
        <v>62.16</v>
      </c>
      <c r="H6">
        <f t="shared" si="5"/>
        <v>123.21</v>
      </c>
      <c r="I6" s="6" t="e">
        <f t="shared" si="0"/>
        <v>#N/A</v>
      </c>
      <c r="J6" s="6"/>
      <c r="K6" s="1" t="s">
        <v>22</v>
      </c>
      <c r="L6">
        <f>SUM(F2:F102)</f>
        <v>325.48739999999998</v>
      </c>
    </row>
    <row r="7" spans="1:16" x14ac:dyDescent="0.2">
      <c r="A7">
        <v>6.5</v>
      </c>
      <c r="B7">
        <v>12.9</v>
      </c>
      <c r="C7">
        <v>1</v>
      </c>
      <c r="D7">
        <f t="shared" si="1"/>
        <v>6.5</v>
      </c>
      <c r="E7">
        <f t="shared" si="2"/>
        <v>12.9</v>
      </c>
      <c r="F7">
        <f t="shared" si="3"/>
        <v>42.25</v>
      </c>
      <c r="G7">
        <f t="shared" si="4"/>
        <v>83.850000000000009</v>
      </c>
      <c r="H7">
        <f t="shared" si="5"/>
        <v>166.41</v>
      </c>
      <c r="I7" s="6" t="e">
        <f t="shared" si="0"/>
        <v>#N/A</v>
      </c>
      <c r="J7" s="6"/>
      <c r="K7" s="1" t="s">
        <v>23</v>
      </c>
      <c r="L7">
        <f>SUM(G2:G102)</f>
        <v>653.86940000000004</v>
      </c>
    </row>
    <row r="8" spans="1:16" x14ac:dyDescent="0.2">
      <c r="A8">
        <v>7.4</v>
      </c>
      <c r="B8">
        <v>15.1</v>
      </c>
      <c r="C8">
        <v>1</v>
      </c>
      <c r="D8">
        <f t="shared" si="1"/>
        <v>7.4</v>
      </c>
      <c r="E8">
        <f t="shared" si="2"/>
        <v>15.1</v>
      </c>
      <c r="F8">
        <f t="shared" si="3"/>
        <v>54.760000000000005</v>
      </c>
      <c r="G8">
        <f t="shared" si="4"/>
        <v>111.74000000000001</v>
      </c>
      <c r="H8">
        <f t="shared" si="5"/>
        <v>228.01</v>
      </c>
      <c r="I8" s="6" t="e">
        <f t="shared" si="0"/>
        <v>#N/A</v>
      </c>
      <c r="J8" s="6"/>
      <c r="K8" s="1" t="s">
        <v>24</v>
      </c>
      <c r="L8">
        <f>SUM(H2:H102)</f>
        <v>1313.9863999999998</v>
      </c>
    </row>
    <row r="9" spans="1:16" x14ac:dyDescent="0.2">
      <c r="A9">
        <v>8.5299999999999994</v>
      </c>
      <c r="B9">
        <v>17.100000000000001</v>
      </c>
      <c r="C9">
        <v>1</v>
      </c>
      <c r="D9">
        <f t="shared" si="1"/>
        <v>8.5299999999999994</v>
      </c>
      <c r="E9">
        <f t="shared" si="2"/>
        <v>17.100000000000001</v>
      </c>
      <c r="F9">
        <f t="shared" si="3"/>
        <v>72.760899999999992</v>
      </c>
      <c r="G9">
        <f t="shared" si="4"/>
        <v>145.863</v>
      </c>
      <c r="H9">
        <f t="shared" si="5"/>
        <v>292.41000000000003</v>
      </c>
      <c r="I9" s="6" t="e">
        <f t="shared" si="0"/>
        <v>#N/A</v>
      </c>
      <c r="J9" s="6"/>
      <c r="K9" s="1"/>
    </row>
    <row r="10" spans="1:16" x14ac:dyDescent="0.2">
      <c r="A10">
        <v>9.5</v>
      </c>
      <c r="B10">
        <v>18.899999999999999</v>
      </c>
      <c r="C10">
        <v>1</v>
      </c>
      <c r="D10">
        <f t="shared" si="1"/>
        <v>9.5</v>
      </c>
      <c r="E10">
        <f t="shared" si="2"/>
        <v>18.899999999999999</v>
      </c>
      <c r="F10">
        <f t="shared" si="3"/>
        <v>90.25</v>
      </c>
      <c r="G10">
        <f t="shared" si="4"/>
        <v>179.54999999999998</v>
      </c>
      <c r="H10">
        <f t="shared" si="5"/>
        <v>357.20999999999992</v>
      </c>
      <c r="I10" s="6" t="e">
        <f t="shared" si="0"/>
        <v>#N/A</v>
      </c>
      <c r="J10" s="6"/>
      <c r="K10" s="1" t="s">
        <v>3</v>
      </c>
      <c r="L10">
        <f>L3*L6-L4^2</f>
        <v>398.65759999999955</v>
      </c>
    </row>
    <row r="11" spans="1:16" x14ac:dyDescent="0.2">
      <c r="D11">
        <f t="shared" si="1"/>
        <v>0</v>
      </c>
      <c r="E11">
        <f t="shared" si="2"/>
        <v>0</v>
      </c>
      <c r="F11">
        <f t="shared" si="3"/>
        <v>0</v>
      </c>
      <c r="G11">
        <f t="shared" si="4"/>
        <v>0</v>
      </c>
      <c r="H11">
        <f t="shared" si="5"/>
        <v>0</v>
      </c>
      <c r="I11" s="6" t="e">
        <f>IF(AND(C11=0,COUNTA(C11)=1),B11,NA())</f>
        <v>#N/A</v>
      </c>
      <c r="J11" s="6"/>
      <c r="K11" s="1" t="s">
        <v>4</v>
      </c>
      <c r="L11">
        <f>L3*L7-L5*L4</f>
        <v>792.29599999999937</v>
      </c>
    </row>
    <row r="12" spans="1:16" x14ac:dyDescent="0.2">
      <c r="D12">
        <f t="shared" si="1"/>
        <v>0</v>
      </c>
      <c r="E12">
        <f t="shared" si="2"/>
        <v>0</v>
      </c>
      <c r="F12">
        <f t="shared" si="3"/>
        <v>0</v>
      </c>
      <c r="G12">
        <f t="shared" si="4"/>
        <v>0</v>
      </c>
      <c r="H12">
        <f t="shared" si="5"/>
        <v>0</v>
      </c>
      <c r="I12" s="6" t="e">
        <f t="shared" ref="I12:I75" si="6">IF(AND(C12=0,COUNTA(C12)=1),B12,NA())</f>
        <v>#N/A</v>
      </c>
      <c r="J12" s="6"/>
      <c r="K12" s="1" t="s">
        <v>5</v>
      </c>
      <c r="L12">
        <f>L5*L6-L4*L7</f>
        <v>59.3620239999982</v>
      </c>
    </row>
    <row r="13" spans="1:16" ht="13.5" thickBot="1" x14ac:dyDescent="0.25">
      <c r="D13">
        <f t="shared" si="1"/>
        <v>0</v>
      </c>
      <c r="E13">
        <f t="shared" si="2"/>
        <v>0</v>
      </c>
      <c r="F13">
        <f t="shared" si="3"/>
        <v>0</v>
      </c>
      <c r="G13">
        <f t="shared" si="4"/>
        <v>0</v>
      </c>
      <c r="H13">
        <f t="shared" si="5"/>
        <v>0</v>
      </c>
      <c r="I13" s="6" t="e">
        <f t="shared" si="6"/>
        <v>#N/A</v>
      </c>
      <c r="J13" s="6"/>
      <c r="K13" s="1"/>
    </row>
    <row r="14" spans="1:16" x14ac:dyDescent="0.2">
      <c r="D14">
        <f t="shared" si="1"/>
        <v>0</v>
      </c>
      <c r="E14">
        <f t="shared" si="2"/>
        <v>0</v>
      </c>
      <c r="F14">
        <f t="shared" si="3"/>
        <v>0</v>
      </c>
      <c r="G14">
        <f t="shared" si="4"/>
        <v>0</v>
      </c>
      <c r="H14">
        <f t="shared" si="5"/>
        <v>0</v>
      </c>
      <c r="I14" s="6" t="e">
        <f t="shared" si="6"/>
        <v>#N/A</v>
      </c>
      <c r="J14" s="6"/>
      <c r="K14" s="15" t="s">
        <v>27</v>
      </c>
      <c r="L14" s="10">
        <f>L11/L10</f>
        <v>1.9874097471113061</v>
      </c>
      <c r="M14" s="18" t="s">
        <v>6</v>
      </c>
      <c r="N14" s="11">
        <f>L3*L18/L10</f>
        <v>5.2168723703429074E-3</v>
      </c>
    </row>
    <row r="15" spans="1:16" x14ac:dyDescent="0.2">
      <c r="D15">
        <f t="shared" si="1"/>
        <v>0</v>
      </c>
      <c r="E15">
        <f t="shared" si="2"/>
        <v>0</v>
      </c>
      <c r="F15">
        <f t="shared" si="3"/>
        <v>0</v>
      </c>
      <c r="G15">
        <f t="shared" si="4"/>
        <v>0</v>
      </c>
      <c r="H15">
        <f t="shared" si="5"/>
        <v>0</v>
      </c>
      <c r="I15" s="6" t="e">
        <f t="shared" si="6"/>
        <v>#N/A</v>
      </c>
      <c r="J15" s="6"/>
      <c r="K15" s="16" t="s">
        <v>29</v>
      </c>
      <c r="L15" s="3">
        <f>L12/L10</f>
        <v>0.14890478445663213</v>
      </c>
      <c r="M15" s="19" t="s">
        <v>6</v>
      </c>
      <c r="N15" s="12">
        <f>L6*L18/L10</f>
        <v>0.21225327799434374</v>
      </c>
    </row>
    <row r="16" spans="1:16" ht="13.5" thickBot="1" x14ac:dyDescent="0.25">
      <c r="D16">
        <f t="shared" si="1"/>
        <v>0</v>
      </c>
      <c r="E16">
        <f t="shared" si="2"/>
        <v>0</v>
      </c>
      <c r="F16">
        <f t="shared" si="3"/>
        <v>0</v>
      </c>
      <c r="G16">
        <f t="shared" si="4"/>
        <v>0</v>
      </c>
      <c r="H16">
        <f t="shared" si="5"/>
        <v>0</v>
      </c>
      <c r="I16" s="6" t="e">
        <f t="shared" si="6"/>
        <v>#N/A</v>
      </c>
      <c r="J16" s="6"/>
      <c r="K16" s="17" t="s">
        <v>7</v>
      </c>
      <c r="L16" s="13">
        <f>L11/SQRT(L10*(L3*L8-L5^2))</f>
        <v>0.99897149479216285</v>
      </c>
      <c r="M16" s="13"/>
      <c r="N16" s="14"/>
    </row>
    <row r="17" spans="4:12" ht="14.25" x14ac:dyDescent="0.2">
      <c r="D17">
        <f t="shared" si="1"/>
        <v>0</v>
      </c>
      <c r="E17">
        <f t="shared" si="2"/>
        <v>0</v>
      </c>
      <c r="F17">
        <f t="shared" si="3"/>
        <v>0</v>
      </c>
      <c r="G17">
        <f t="shared" si="4"/>
        <v>0</v>
      </c>
      <c r="H17">
        <f t="shared" si="5"/>
        <v>0</v>
      </c>
      <c r="I17" s="6" t="e">
        <f t="shared" si="6"/>
        <v>#N/A</v>
      </c>
      <c r="J17" s="6"/>
      <c r="K17" s="1" t="s">
        <v>30</v>
      </c>
      <c r="L17">
        <f>L8-2*L14*L7-2*L15*L5+L14^2*L6+2*L14*L15*L4+L15^2*L3</f>
        <v>0.40550087533722684</v>
      </c>
    </row>
    <row r="18" spans="4:12" x14ac:dyDescent="0.2">
      <c r="D18">
        <f t="shared" si="1"/>
        <v>0</v>
      </c>
      <c r="E18">
        <f t="shared" si="2"/>
        <v>0</v>
      </c>
      <c r="F18">
        <f t="shared" si="3"/>
        <v>0</v>
      </c>
      <c r="G18">
        <f t="shared" si="4"/>
        <v>0</v>
      </c>
      <c r="H18">
        <f t="shared" si="5"/>
        <v>0</v>
      </c>
      <c r="I18" s="6" t="e">
        <f t="shared" si="6"/>
        <v>#N/A</v>
      </c>
      <c r="J18" s="6"/>
      <c r="K18" s="1" t="s">
        <v>17</v>
      </c>
      <c r="L18">
        <f>SQRT(L17/(L3-2))</f>
        <v>0.25996822733340152</v>
      </c>
    </row>
    <row r="19" spans="4:12" x14ac:dyDescent="0.2">
      <c r="D19">
        <f t="shared" si="1"/>
        <v>0</v>
      </c>
      <c r="E19">
        <f t="shared" si="2"/>
        <v>0</v>
      </c>
      <c r="F19">
        <f t="shared" si="3"/>
        <v>0</v>
      </c>
      <c r="G19">
        <f t="shared" si="4"/>
        <v>0</v>
      </c>
      <c r="H19">
        <f t="shared" si="5"/>
        <v>0</v>
      </c>
      <c r="I19" s="6" t="e">
        <f t="shared" si="6"/>
        <v>#N/A</v>
      </c>
      <c r="J19" s="6"/>
    </row>
    <row r="20" spans="4:12" x14ac:dyDescent="0.2">
      <c r="D20">
        <f t="shared" si="1"/>
        <v>0</v>
      </c>
      <c r="E20">
        <f t="shared" si="2"/>
        <v>0</v>
      </c>
      <c r="F20">
        <f t="shared" si="3"/>
        <v>0</v>
      </c>
      <c r="G20">
        <f t="shared" si="4"/>
        <v>0</v>
      </c>
      <c r="H20">
        <f t="shared" si="5"/>
        <v>0</v>
      </c>
      <c r="I20" s="6" t="e">
        <f t="shared" si="6"/>
        <v>#N/A</v>
      </c>
      <c r="J20" s="6"/>
    </row>
    <row r="21" spans="4:12" x14ac:dyDescent="0.2">
      <c r="D21">
        <f t="shared" si="1"/>
        <v>0</v>
      </c>
      <c r="E21">
        <f t="shared" si="2"/>
        <v>0</v>
      </c>
      <c r="F21">
        <f t="shared" si="3"/>
        <v>0</v>
      </c>
      <c r="G21">
        <f t="shared" si="4"/>
        <v>0</v>
      </c>
      <c r="H21">
        <f t="shared" si="5"/>
        <v>0</v>
      </c>
      <c r="I21" s="6" t="e">
        <f t="shared" si="6"/>
        <v>#N/A</v>
      </c>
      <c r="J21" s="6"/>
    </row>
    <row r="22" spans="4:12" x14ac:dyDescent="0.2">
      <c r="D22">
        <f t="shared" si="1"/>
        <v>0</v>
      </c>
      <c r="E22">
        <f t="shared" si="2"/>
        <v>0</v>
      </c>
      <c r="F22">
        <f t="shared" si="3"/>
        <v>0</v>
      </c>
      <c r="G22">
        <f t="shared" si="4"/>
        <v>0</v>
      </c>
      <c r="H22">
        <f t="shared" si="5"/>
        <v>0</v>
      </c>
      <c r="I22" s="6" t="e">
        <f t="shared" si="6"/>
        <v>#N/A</v>
      </c>
      <c r="J22" s="6"/>
    </row>
    <row r="23" spans="4:12" x14ac:dyDescent="0.2">
      <c r="D23">
        <f t="shared" si="1"/>
        <v>0</v>
      </c>
      <c r="E23">
        <f t="shared" si="2"/>
        <v>0</v>
      </c>
      <c r="F23">
        <f t="shared" si="3"/>
        <v>0</v>
      </c>
      <c r="G23">
        <f t="shared" si="4"/>
        <v>0</v>
      </c>
      <c r="H23">
        <f t="shared" si="5"/>
        <v>0</v>
      </c>
      <c r="I23" s="6" t="e">
        <f t="shared" si="6"/>
        <v>#N/A</v>
      </c>
      <c r="J23" s="6"/>
    </row>
    <row r="24" spans="4:12" x14ac:dyDescent="0.2">
      <c r="D24">
        <f t="shared" si="1"/>
        <v>0</v>
      </c>
      <c r="E24">
        <f t="shared" si="2"/>
        <v>0</v>
      </c>
      <c r="F24">
        <f t="shared" si="3"/>
        <v>0</v>
      </c>
      <c r="G24">
        <f t="shared" si="4"/>
        <v>0</v>
      </c>
      <c r="H24">
        <f t="shared" si="5"/>
        <v>0</v>
      </c>
      <c r="I24" s="6" t="e">
        <f t="shared" si="6"/>
        <v>#N/A</v>
      </c>
      <c r="J24" s="6"/>
    </row>
    <row r="25" spans="4:12" x14ac:dyDescent="0.2">
      <c r="D25">
        <f t="shared" si="1"/>
        <v>0</v>
      </c>
      <c r="E25">
        <f t="shared" si="2"/>
        <v>0</v>
      </c>
      <c r="F25">
        <f t="shared" si="3"/>
        <v>0</v>
      </c>
      <c r="G25">
        <f t="shared" si="4"/>
        <v>0</v>
      </c>
      <c r="H25">
        <f t="shared" si="5"/>
        <v>0</v>
      </c>
      <c r="I25" s="6" t="e">
        <f t="shared" si="6"/>
        <v>#N/A</v>
      </c>
      <c r="J25" s="6"/>
    </row>
    <row r="26" spans="4:12" x14ac:dyDescent="0.2">
      <c r="D26">
        <f t="shared" si="1"/>
        <v>0</v>
      </c>
      <c r="E26">
        <f t="shared" si="2"/>
        <v>0</v>
      </c>
      <c r="F26">
        <f t="shared" si="3"/>
        <v>0</v>
      </c>
      <c r="G26">
        <f t="shared" si="4"/>
        <v>0</v>
      </c>
      <c r="H26">
        <f t="shared" si="5"/>
        <v>0</v>
      </c>
      <c r="I26" s="6" t="e">
        <f t="shared" si="6"/>
        <v>#N/A</v>
      </c>
      <c r="J26" s="6"/>
    </row>
    <row r="27" spans="4:12" x14ac:dyDescent="0.2">
      <c r="D27">
        <f t="shared" si="1"/>
        <v>0</v>
      </c>
      <c r="E27">
        <f t="shared" si="2"/>
        <v>0</v>
      </c>
      <c r="F27">
        <f t="shared" si="3"/>
        <v>0</v>
      </c>
      <c r="G27">
        <f t="shared" si="4"/>
        <v>0</v>
      </c>
      <c r="H27">
        <f t="shared" si="5"/>
        <v>0</v>
      </c>
      <c r="I27" s="6" t="e">
        <f t="shared" si="6"/>
        <v>#N/A</v>
      </c>
      <c r="J27" s="6"/>
    </row>
    <row r="28" spans="4:12" x14ac:dyDescent="0.2">
      <c r="D28">
        <f t="shared" si="1"/>
        <v>0</v>
      </c>
      <c r="E28">
        <f t="shared" si="2"/>
        <v>0</v>
      </c>
      <c r="F28">
        <f t="shared" si="3"/>
        <v>0</v>
      </c>
      <c r="G28">
        <f t="shared" si="4"/>
        <v>0</v>
      </c>
      <c r="H28">
        <f t="shared" si="5"/>
        <v>0</v>
      </c>
      <c r="I28" s="6" t="e">
        <f t="shared" si="6"/>
        <v>#N/A</v>
      </c>
      <c r="J28" s="6"/>
    </row>
    <row r="29" spans="4:12" x14ac:dyDescent="0.2">
      <c r="D29">
        <f t="shared" si="1"/>
        <v>0</v>
      </c>
      <c r="E29">
        <f t="shared" si="2"/>
        <v>0</v>
      </c>
      <c r="F29">
        <f t="shared" si="3"/>
        <v>0</v>
      </c>
      <c r="G29">
        <f t="shared" si="4"/>
        <v>0</v>
      </c>
      <c r="H29">
        <f t="shared" si="5"/>
        <v>0</v>
      </c>
      <c r="I29" s="6" t="e">
        <f t="shared" si="6"/>
        <v>#N/A</v>
      </c>
      <c r="J29" s="6"/>
    </row>
    <row r="30" spans="4:12" x14ac:dyDescent="0.2">
      <c r="D30">
        <f t="shared" si="1"/>
        <v>0</v>
      </c>
      <c r="E30">
        <f t="shared" si="2"/>
        <v>0</v>
      </c>
      <c r="F30">
        <f t="shared" si="3"/>
        <v>0</v>
      </c>
      <c r="G30">
        <f t="shared" si="4"/>
        <v>0</v>
      </c>
      <c r="H30">
        <f t="shared" si="5"/>
        <v>0</v>
      </c>
      <c r="I30" s="6" t="e">
        <f t="shared" si="6"/>
        <v>#N/A</v>
      </c>
      <c r="J30" s="6"/>
    </row>
    <row r="31" spans="4:12" x14ac:dyDescent="0.2">
      <c r="D31">
        <f t="shared" si="1"/>
        <v>0</v>
      </c>
      <c r="E31">
        <f t="shared" si="2"/>
        <v>0</v>
      </c>
      <c r="F31">
        <f t="shared" si="3"/>
        <v>0</v>
      </c>
      <c r="G31">
        <f t="shared" si="4"/>
        <v>0</v>
      </c>
      <c r="H31">
        <f t="shared" si="5"/>
        <v>0</v>
      </c>
      <c r="I31" s="6" t="e">
        <f t="shared" si="6"/>
        <v>#N/A</v>
      </c>
      <c r="J31" s="6"/>
    </row>
    <row r="32" spans="4:12" x14ac:dyDescent="0.2">
      <c r="D32">
        <f t="shared" si="1"/>
        <v>0</v>
      </c>
      <c r="E32">
        <f t="shared" si="2"/>
        <v>0</v>
      </c>
      <c r="F32">
        <f t="shared" si="3"/>
        <v>0</v>
      </c>
      <c r="G32">
        <f t="shared" si="4"/>
        <v>0</v>
      </c>
      <c r="H32">
        <f t="shared" si="5"/>
        <v>0</v>
      </c>
      <c r="I32" s="6" t="e">
        <f t="shared" si="6"/>
        <v>#N/A</v>
      </c>
      <c r="J32" s="6"/>
    </row>
    <row r="33" spans="4:10" x14ac:dyDescent="0.2">
      <c r="D33">
        <f t="shared" si="1"/>
        <v>0</v>
      </c>
      <c r="E33">
        <f t="shared" si="2"/>
        <v>0</v>
      </c>
      <c r="F33">
        <f t="shared" si="3"/>
        <v>0</v>
      </c>
      <c r="G33">
        <f t="shared" si="4"/>
        <v>0</v>
      </c>
      <c r="H33">
        <f t="shared" si="5"/>
        <v>0</v>
      </c>
      <c r="I33" s="6" t="e">
        <f t="shared" si="6"/>
        <v>#N/A</v>
      </c>
      <c r="J33" s="6"/>
    </row>
    <row r="34" spans="4:10" x14ac:dyDescent="0.2">
      <c r="D34">
        <f t="shared" si="1"/>
        <v>0</v>
      </c>
      <c r="E34">
        <f t="shared" si="2"/>
        <v>0</v>
      </c>
      <c r="F34">
        <f t="shared" si="3"/>
        <v>0</v>
      </c>
      <c r="G34">
        <f t="shared" si="4"/>
        <v>0</v>
      </c>
      <c r="H34">
        <f t="shared" si="5"/>
        <v>0</v>
      </c>
      <c r="I34" s="6" t="e">
        <f t="shared" si="6"/>
        <v>#N/A</v>
      </c>
      <c r="J34" s="6"/>
    </row>
    <row r="35" spans="4:10" x14ac:dyDescent="0.2">
      <c r="D35">
        <f t="shared" si="1"/>
        <v>0</v>
      </c>
      <c r="E35">
        <f t="shared" si="2"/>
        <v>0</v>
      </c>
      <c r="F35">
        <f t="shared" si="3"/>
        <v>0</v>
      </c>
      <c r="G35">
        <f t="shared" si="4"/>
        <v>0</v>
      </c>
      <c r="H35">
        <f t="shared" si="5"/>
        <v>0</v>
      </c>
      <c r="I35" s="6" t="e">
        <f t="shared" si="6"/>
        <v>#N/A</v>
      </c>
      <c r="J35" s="6"/>
    </row>
    <row r="36" spans="4:10" x14ac:dyDescent="0.2">
      <c r="D36">
        <f t="shared" si="1"/>
        <v>0</v>
      </c>
      <c r="E36">
        <f t="shared" si="2"/>
        <v>0</v>
      </c>
      <c r="F36">
        <f t="shared" si="3"/>
        <v>0</v>
      </c>
      <c r="G36">
        <f t="shared" si="4"/>
        <v>0</v>
      </c>
      <c r="H36">
        <f t="shared" si="5"/>
        <v>0</v>
      </c>
      <c r="I36" s="6" t="e">
        <f t="shared" si="6"/>
        <v>#N/A</v>
      </c>
      <c r="J36" s="6"/>
    </row>
    <row r="37" spans="4:10" x14ac:dyDescent="0.2">
      <c r="D37">
        <f t="shared" si="1"/>
        <v>0</v>
      </c>
      <c r="E37">
        <f t="shared" si="2"/>
        <v>0</v>
      </c>
      <c r="F37">
        <f t="shared" si="3"/>
        <v>0</v>
      </c>
      <c r="G37">
        <f t="shared" si="4"/>
        <v>0</v>
      </c>
      <c r="H37">
        <f t="shared" si="5"/>
        <v>0</v>
      </c>
      <c r="I37" s="6" t="e">
        <f t="shared" si="6"/>
        <v>#N/A</v>
      </c>
      <c r="J37" s="6"/>
    </row>
    <row r="38" spans="4:10" x14ac:dyDescent="0.2">
      <c r="D38">
        <f t="shared" si="1"/>
        <v>0</v>
      </c>
      <c r="E38">
        <f t="shared" si="2"/>
        <v>0</v>
      </c>
      <c r="F38">
        <f t="shared" si="3"/>
        <v>0</v>
      </c>
      <c r="G38">
        <f t="shared" si="4"/>
        <v>0</v>
      </c>
      <c r="H38">
        <f t="shared" si="5"/>
        <v>0</v>
      </c>
      <c r="I38" s="6" t="e">
        <f t="shared" si="6"/>
        <v>#N/A</v>
      </c>
      <c r="J38" s="6"/>
    </row>
    <row r="39" spans="4:10" x14ac:dyDescent="0.2">
      <c r="D39">
        <f t="shared" si="1"/>
        <v>0</v>
      </c>
      <c r="E39">
        <f t="shared" si="2"/>
        <v>0</v>
      </c>
      <c r="F39">
        <f t="shared" si="3"/>
        <v>0</v>
      </c>
      <c r="G39">
        <f t="shared" si="4"/>
        <v>0</v>
      </c>
      <c r="H39">
        <f t="shared" si="5"/>
        <v>0</v>
      </c>
      <c r="I39" s="6" t="e">
        <f t="shared" si="6"/>
        <v>#N/A</v>
      </c>
      <c r="J39" s="6"/>
    </row>
    <row r="40" spans="4:10" x14ac:dyDescent="0.2">
      <c r="D40">
        <f t="shared" si="1"/>
        <v>0</v>
      </c>
      <c r="E40">
        <f t="shared" si="2"/>
        <v>0</v>
      </c>
      <c r="F40">
        <f t="shared" si="3"/>
        <v>0</v>
      </c>
      <c r="G40">
        <f t="shared" si="4"/>
        <v>0</v>
      </c>
      <c r="H40">
        <f t="shared" si="5"/>
        <v>0</v>
      </c>
      <c r="I40" s="6" t="e">
        <f t="shared" si="6"/>
        <v>#N/A</v>
      </c>
      <c r="J40" s="6"/>
    </row>
    <row r="41" spans="4:10" x14ac:dyDescent="0.2">
      <c r="D41">
        <f t="shared" si="1"/>
        <v>0</v>
      </c>
      <c r="E41">
        <f t="shared" si="2"/>
        <v>0</v>
      </c>
      <c r="F41">
        <f t="shared" si="3"/>
        <v>0</v>
      </c>
      <c r="G41">
        <f t="shared" si="4"/>
        <v>0</v>
      </c>
      <c r="H41">
        <f t="shared" si="5"/>
        <v>0</v>
      </c>
      <c r="I41" s="6" t="e">
        <f t="shared" si="6"/>
        <v>#N/A</v>
      </c>
      <c r="J41" s="6"/>
    </row>
    <row r="42" spans="4:10" x14ac:dyDescent="0.2">
      <c r="D42">
        <f t="shared" si="1"/>
        <v>0</v>
      </c>
      <c r="E42">
        <f t="shared" si="2"/>
        <v>0</v>
      </c>
      <c r="F42">
        <f t="shared" si="3"/>
        <v>0</v>
      </c>
      <c r="G42">
        <f t="shared" si="4"/>
        <v>0</v>
      </c>
      <c r="H42">
        <f t="shared" si="5"/>
        <v>0</v>
      </c>
      <c r="I42" s="6" t="e">
        <f t="shared" si="6"/>
        <v>#N/A</v>
      </c>
      <c r="J42" s="6"/>
    </row>
    <row r="43" spans="4:10" x14ac:dyDescent="0.2">
      <c r="D43">
        <f t="shared" si="1"/>
        <v>0</v>
      </c>
      <c r="E43">
        <f t="shared" si="2"/>
        <v>0</v>
      </c>
      <c r="F43">
        <f t="shared" si="3"/>
        <v>0</v>
      </c>
      <c r="G43">
        <f t="shared" si="4"/>
        <v>0</v>
      </c>
      <c r="H43">
        <f t="shared" si="5"/>
        <v>0</v>
      </c>
      <c r="I43" s="6" t="e">
        <f t="shared" si="6"/>
        <v>#N/A</v>
      </c>
      <c r="J43" s="6"/>
    </row>
    <row r="44" spans="4:10" x14ac:dyDescent="0.2">
      <c r="D44">
        <f t="shared" si="1"/>
        <v>0</v>
      </c>
      <c r="E44">
        <f t="shared" si="2"/>
        <v>0</v>
      </c>
      <c r="F44">
        <f t="shared" si="3"/>
        <v>0</v>
      </c>
      <c r="G44">
        <f t="shared" si="4"/>
        <v>0</v>
      </c>
      <c r="H44">
        <f t="shared" si="5"/>
        <v>0</v>
      </c>
      <c r="I44" s="6" t="e">
        <f t="shared" si="6"/>
        <v>#N/A</v>
      </c>
      <c r="J44" s="6"/>
    </row>
    <row r="45" spans="4:10" x14ac:dyDescent="0.2">
      <c r="D45">
        <f t="shared" si="1"/>
        <v>0</v>
      </c>
      <c r="E45">
        <f t="shared" si="2"/>
        <v>0</v>
      </c>
      <c r="F45">
        <f t="shared" si="3"/>
        <v>0</v>
      </c>
      <c r="G45">
        <f t="shared" si="4"/>
        <v>0</v>
      </c>
      <c r="H45">
        <f t="shared" si="5"/>
        <v>0</v>
      </c>
      <c r="I45" s="6" t="e">
        <f t="shared" si="6"/>
        <v>#N/A</v>
      </c>
      <c r="J45" s="6"/>
    </row>
    <row r="46" spans="4:10" x14ac:dyDescent="0.2">
      <c r="D46">
        <f t="shared" si="1"/>
        <v>0</v>
      </c>
      <c r="E46">
        <f t="shared" si="2"/>
        <v>0</v>
      </c>
      <c r="F46">
        <f t="shared" si="3"/>
        <v>0</v>
      </c>
      <c r="G46">
        <f t="shared" si="4"/>
        <v>0</v>
      </c>
      <c r="H46">
        <f t="shared" si="5"/>
        <v>0</v>
      </c>
      <c r="I46" s="6" t="e">
        <f t="shared" si="6"/>
        <v>#N/A</v>
      </c>
      <c r="J46" s="6"/>
    </row>
    <row r="47" spans="4:10" x14ac:dyDescent="0.2">
      <c r="D47">
        <f t="shared" si="1"/>
        <v>0</v>
      </c>
      <c r="E47">
        <f t="shared" si="2"/>
        <v>0</v>
      </c>
      <c r="F47">
        <f t="shared" si="3"/>
        <v>0</v>
      </c>
      <c r="G47">
        <f t="shared" si="4"/>
        <v>0</v>
      </c>
      <c r="H47">
        <f t="shared" si="5"/>
        <v>0</v>
      </c>
      <c r="I47" s="6" t="e">
        <f t="shared" si="6"/>
        <v>#N/A</v>
      </c>
      <c r="J47" s="6"/>
    </row>
    <row r="48" spans="4:10" x14ac:dyDescent="0.2">
      <c r="D48">
        <f t="shared" si="1"/>
        <v>0</v>
      </c>
      <c r="E48">
        <f t="shared" si="2"/>
        <v>0</v>
      </c>
      <c r="F48">
        <f t="shared" si="3"/>
        <v>0</v>
      </c>
      <c r="G48">
        <f t="shared" si="4"/>
        <v>0</v>
      </c>
      <c r="H48">
        <f t="shared" si="5"/>
        <v>0</v>
      </c>
      <c r="I48" s="6" t="e">
        <f t="shared" si="6"/>
        <v>#N/A</v>
      </c>
      <c r="J48" s="6"/>
    </row>
    <row r="49" spans="4:10" x14ac:dyDescent="0.2">
      <c r="D49">
        <f t="shared" si="1"/>
        <v>0</v>
      </c>
      <c r="E49">
        <f t="shared" si="2"/>
        <v>0</v>
      </c>
      <c r="F49">
        <f t="shared" si="3"/>
        <v>0</v>
      </c>
      <c r="G49">
        <f t="shared" si="4"/>
        <v>0</v>
      </c>
      <c r="H49">
        <f t="shared" si="5"/>
        <v>0</v>
      </c>
      <c r="I49" s="6" t="e">
        <f t="shared" si="6"/>
        <v>#N/A</v>
      </c>
      <c r="J49" s="6"/>
    </row>
    <row r="50" spans="4:10" x14ac:dyDescent="0.2">
      <c r="D50">
        <f t="shared" si="1"/>
        <v>0</v>
      </c>
      <c r="E50">
        <f t="shared" si="2"/>
        <v>0</v>
      </c>
      <c r="F50">
        <f t="shared" si="3"/>
        <v>0</v>
      </c>
      <c r="G50">
        <f t="shared" si="4"/>
        <v>0</v>
      </c>
      <c r="H50">
        <f t="shared" si="5"/>
        <v>0</v>
      </c>
      <c r="I50" s="6" t="e">
        <f t="shared" si="6"/>
        <v>#N/A</v>
      </c>
      <c r="J50" s="6"/>
    </row>
    <row r="51" spans="4:10" x14ac:dyDescent="0.2">
      <c r="D51">
        <f t="shared" si="1"/>
        <v>0</v>
      </c>
      <c r="E51">
        <f t="shared" si="2"/>
        <v>0</v>
      </c>
      <c r="F51">
        <f t="shared" si="3"/>
        <v>0</v>
      </c>
      <c r="G51">
        <f t="shared" si="4"/>
        <v>0</v>
      </c>
      <c r="H51">
        <f t="shared" si="5"/>
        <v>0</v>
      </c>
      <c r="I51" s="6" t="e">
        <f t="shared" si="6"/>
        <v>#N/A</v>
      </c>
      <c r="J51" s="6"/>
    </row>
    <row r="52" spans="4:10" x14ac:dyDescent="0.2">
      <c r="D52">
        <f t="shared" si="1"/>
        <v>0</v>
      </c>
      <c r="E52">
        <f t="shared" si="2"/>
        <v>0</v>
      </c>
      <c r="F52">
        <f t="shared" si="3"/>
        <v>0</v>
      </c>
      <c r="G52">
        <f t="shared" si="4"/>
        <v>0</v>
      </c>
      <c r="H52">
        <f t="shared" si="5"/>
        <v>0</v>
      </c>
      <c r="I52" s="6" t="e">
        <f t="shared" si="6"/>
        <v>#N/A</v>
      </c>
      <c r="J52" s="6"/>
    </row>
    <row r="53" spans="4:10" x14ac:dyDescent="0.2">
      <c r="D53">
        <f t="shared" si="1"/>
        <v>0</v>
      </c>
      <c r="E53">
        <f t="shared" si="2"/>
        <v>0</v>
      </c>
      <c r="F53">
        <f t="shared" si="3"/>
        <v>0</v>
      </c>
      <c r="G53">
        <f t="shared" si="4"/>
        <v>0</v>
      </c>
      <c r="H53">
        <f t="shared" si="5"/>
        <v>0</v>
      </c>
      <c r="I53" s="6" t="e">
        <f t="shared" si="6"/>
        <v>#N/A</v>
      </c>
      <c r="J53" s="6"/>
    </row>
    <row r="54" spans="4:10" x14ac:dyDescent="0.2">
      <c r="D54">
        <f t="shared" si="1"/>
        <v>0</v>
      </c>
      <c r="E54">
        <f t="shared" si="2"/>
        <v>0</v>
      </c>
      <c r="F54">
        <f t="shared" si="3"/>
        <v>0</v>
      </c>
      <c r="G54">
        <f t="shared" si="4"/>
        <v>0</v>
      </c>
      <c r="H54">
        <f t="shared" si="5"/>
        <v>0</v>
      </c>
      <c r="I54" s="6" t="e">
        <f t="shared" si="6"/>
        <v>#N/A</v>
      </c>
      <c r="J54" s="6"/>
    </row>
    <row r="55" spans="4:10" x14ac:dyDescent="0.2">
      <c r="D55">
        <f t="shared" si="1"/>
        <v>0</v>
      </c>
      <c r="E55">
        <f t="shared" si="2"/>
        <v>0</v>
      </c>
      <c r="F55">
        <f t="shared" si="3"/>
        <v>0</v>
      </c>
      <c r="G55">
        <f t="shared" si="4"/>
        <v>0</v>
      </c>
      <c r="H55">
        <f t="shared" si="5"/>
        <v>0</v>
      </c>
      <c r="I55" s="6" t="e">
        <f t="shared" si="6"/>
        <v>#N/A</v>
      </c>
      <c r="J55" s="6"/>
    </row>
    <row r="56" spans="4:10" x14ac:dyDescent="0.2">
      <c r="D56">
        <f t="shared" si="1"/>
        <v>0</v>
      </c>
      <c r="E56">
        <f t="shared" si="2"/>
        <v>0</v>
      </c>
      <c r="F56">
        <f t="shared" si="3"/>
        <v>0</v>
      </c>
      <c r="G56">
        <f t="shared" si="4"/>
        <v>0</v>
      </c>
      <c r="H56">
        <f t="shared" si="5"/>
        <v>0</v>
      </c>
      <c r="I56" s="6" t="e">
        <f t="shared" si="6"/>
        <v>#N/A</v>
      </c>
      <c r="J56" s="6"/>
    </row>
    <row r="57" spans="4:10" x14ac:dyDescent="0.2">
      <c r="D57">
        <f t="shared" si="1"/>
        <v>0</v>
      </c>
      <c r="E57">
        <f t="shared" si="2"/>
        <v>0</v>
      </c>
      <c r="F57">
        <f t="shared" si="3"/>
        <v>0</v>
      </c>
      <c r="G57">
        <f t="shared" si="4"/>
        <v>0</v>
      </c>
      <c r="H57">
        <f t="shared" si="5"/>
        <v>0</v>
      </c>
      <c r="I57" s="6" t="e">
        <f t="shared" si="6"/>
        <v>#N/A</v>
      </c>
      <c r="J57" s="6"/>
    </row>
    <row r="58" spans="4:10" x14ac:dyDescent="0.2">
      <c r="D58">
        <f t="shared" si="1"/>
        <v>0</v>
      </c>
      <c r="E58">
        <f t="shared" si="2"/>
        <v>0</v>
      </c>
      <c r="F58">
        <f t="shared" si="3"/>
        <v>0</v>
      </c>
      <c r="G58">
        <f t="shared" si="4"/>
        <v>0</v>
      </c>
      <c r="H58">
        <f t="shared" si="5"/>
        <v>0</v>
      </c>
      <c r="I58" s="6" t="e">
        <f t="shared" si="6"/>
        <v>#N/A</v>
      </c>
      <c r="J58" s="6"/>
    </row>
    <row r="59" spans="4:10" x14ac:dyDescent="0.2">
      <c r="D59">
        <f t="shared" si="1"/>
        <v>0</v>
      </c>
      <c r="E59">
        <f t="shared" si="2"/>
        <v>0</v>
      </c>
      <c r="F59">
        <f t="shared" si="3"/>
        <v>0</v>
      </c>
      <c r="G59">
        <f t="shared" si="4"/>
        <v>0</v>
      </c>
      <c r="H59">
        <f t="shared" si="5"/>
        <v>0</v>
      </c>
      <c r="I59" s="6" t="e">
        <f t="shared" si="6"/>
        <v>#N/A</v>
      </c>
      <c r="J59" s="6"/>
    </row>
    <row r="60" spans="4:10" x14ac:dyDescent="0.2">
      <c r="D60">
        <f t="shared" si="1"/>
        <v>0</v>
      </c>
      <c r="E60">
        <f t="shared" si="2"/>
        <v>0</v>
      </c>
      <c r="F60">
        <f t="shared" si="3"/>
        <v>0</v>
      </c>
      <c r="G60">
        <f t="shared" si="4"/>
        <v>0</v>
      </c>
      <c r="H60">
        <f t="shared" si="5"/>
        <v>0</v>
      </c>
      <c r="I60" s="6" t="e">
        <f t="shared" si="6"/>
        <v>#N/A</v>
      </c>
      <c r="J60" s="6"/>
    </row>
    <row r="61" spans="4:10" x14ac:dyDescent="0.2">
      <c r="D61">
        <f t="shared" si="1"/>
        <v>0</v>
      </c>
      <c r="E61">
        <f t="shared" si="2"/>
        <v>0</v>
      </c>
      <c r="F61">
        <f t="shared" si="3"/>
        <v>0</v>
      </c>
      <c r="G61">
        <f t="shared" si="4"/>
        <v>0</v>
      </c>
      <c r="H61">
        <f t="shared" si="5"/>
        <v>0</v>
      </c>
      <c r="I61" s="6" t="e">
        <f t="shared" si="6"/>
        <v>#N/A</v>
      </c>
      <c r="J61" s="6"/>
    </row>
    <row r="62" spans="4:10" x14ac:dyDescent="0.2">
      <c r="D62">
        <f t="shared" si="1"/>
        <v>0</v>
      </c>
      <c r="E62">
        <f t="shared" si="2"/>
        <v>0</v>
      </c>
      <c r="F62">
        <f t="shared" si="3"/>
        <v>0</v>
      </c>
      <c r="G62">
        <f t="shared" si="4"/>
        <v>0</v>
      </c>
      <c r="H62">
        <f t="shared" si="5"/>
        <v>0</v>
      </c>
      <c r="I62" s="6" t="e">
        <f t="shared" si="6"/>
        <v>#N/A</v>
      </c>
      <c r="J62" s="6"/>
    </row>
    <row r="63" spans="4:10" x14ac:dyDescent="0.2">
      <c r="D63">
        <f t="shared" si="1"/>
        <v>0</v>
      </c>
      <c r="E63">
        <f t="shared" si="2"/>
        <v>0</v>
      </c>
      <c r="F63">
        <f t="shared" si="3"/>
        <v>0</v>
      </c>
      <c r="G63">
        <f t="shared" si="4"/>
        <v>0</v>
      </c>
      <c r="H63">
        <f t="shared" si="5"/>
        <v>0</v>
      </c>
      <c r="I63" s="6" t="e">
        <f t="shared" si="6"/>
        <v>#N/A</v>
      </c>
      <c r="J63" s="6"/>
    </row>
    <row r="64" spans="4:10" x14ac:dyDescent="0.2">
      <c r="D64">
        <f t="shared" si="1"/>
        <v>0</v>
      </c>
      <c r="E64">
        <f t="shared" si="2"/>
        <v>0</v>
      </c>
      <c r="F64">
        <f t="shared" si="3"/>
        <v>0</v>
      </c>
      <c r="G64">
        <f t="shared" si="4"/>
        <v>0</v>
      </c>
      <c r="H64">
        <f t="shared" si="5"/>
        <v>0</v>
      </c>
      <c r="I64" s="6" t="e">
        <f t="shared" si="6"/>
        <v>#N/A</v>
      </c>
      <c r="J64" s="6"/>
    </row>
    <row r="65" spans="4:10" x14ac:dyDescent="0.2">
      <c r="D65">
        <f t="shared" si="1"/>
        <v>0</v>
      </c>
      <c r="E65">
        <f t="shared" si="2"/>
        <v>0</v>
      </c>
      <c r="F65">
        <f t="shared" si="3"/>
        <v>0</v>
      </c>
      <c r="G65">
        <f t="shared" si="4"/>
        <v>0</v>
      </c>
      <c r="H65">
        <f t="shared" si="5"/>
        <v>0</v>
      </c>
      <c r="I65" s="6" t="e">
        <f t="shared" si="6"/>
        <v>#N/A</v>
      </c>
      <c r="J65" s="6"/>
    </row>
    <row r="66" spans="4:10" x14ac:dyDescent="0.2">
      <c r="D66">
        <f t="shared" si="1"/>
        <v>0</v>
      </c>
      <c r="E66">
        <f t="shared" si="2"/>
        <v>0</v>
      </c>
      <c r="F66">
        <f t="shared" si="3"/>
        <v>0</v>
      </c>
      <c r="G66">
        <f t="shared" si="4"/>
        <v>0</v>
      </c>
      <c r="H66">
        <f t="shared" si="5"/>
        <v>0</v>
      </c>
      <c r="I66" s="6" t="e">
        <f t="shared" si="6"/>
        <v>#N/A</v>
      </c>
      <c r="J66" s="6"/>
    </row>
    <row r="67" spans="4:10" x14ac:dyDescent="0.2">
      <c r="D67">
        <f t="shared" ref="D67:D102" si="7">A67*C67</f>
        <v>0</v>
      </c>
      <c r="E67">
        <f t="shared" ref="E67:E102" si="8">B67*C67</f>
        <v>0</v>
      </c>
      <c r="F67">
        <f t="shared" ref="F67:F102" si="9">A67^2*C67</f>
        <v>0</v>
      </c>
      <c r="G67">
        <f t="shared" ref="G67:G102" si="10">A67*B67*C67</f>
        <v>0</v>
      </c>
      <c r="H67">
        <f t="shared" ref="H67:H102" si="11">B67^2*C67</f>
        <v>0</v>
      </c>
      <c r="I67" s="6" t="e">
        <f t="shared" si="6"/>
        <v>#N/A</v>
      </c>
      <c r="J67" s="6"/>
    </row>
    <row r="68" spans="4:10" x14ac:dyDescent="0.2">
      <c r="D68">
        <f t="shared" si="7"/>
        <v>0</v>
      </c>
      <c r="E68">
        <f t="shared" si="8"/>
        <v>0</v>
      </c>
      <c r="F68">
        <f t="shared" si="9"/>
        <v>0</v>
      </c>
      <c r="G68">
        <f t="shared" si="10"/>
        <v>0</v>
      </c>
      <c r="H68">
        <f t="shared" si="11"/>
        <v>0</v>
      </c>
      <c r="I68" s="6" t="e">
        <f t="shared" si="6"/>
        <v>#N/A</v>
      </c>
      <c r="J68" s="6"/>
    </row>
    <row r="69" spans="4:10" x14ac:dyDescent="0.2">
      <c r="D69">
        <f t="shared" si="7"/>
        <v>0</v>
      </c>
      <c r="E69">
        <f t="shared" si="8"/>
        <v>0</v>
      </c>
      <c r="F69">
        <f t="shared" si="9"/>
        <v>0</v>
      </c>
      <c r="G69">
        <f t="shared" si="10"/>
        <v>0</v>
      </c>
      <c r="H69">
        <f t="shared" si="11"/>
        <v>0</v>
      </c>
      <c r="I69" s="6" t="e">
        <f t="shared" si="6"/>
        <v>#N/A</v>
      </c>
      <c r="J69" s="6"/>
    </row>
    <row r="70" spans="4:10" x14ac:dyDescent="0.2">
      <c r="D70">
        <f t="shared" si="7"/>
        <v>0</v>
      </c>
      <c r="E70">
        <f t="shared" si="8"/>
        <v>0</v>
      </c>
      <c r="F70">
        <f t="shared" si="9"/>
        <v>0</v>
      </c>
      <c r="G70">
        <f t="shared" si="10"/>
        <v>0</v>
      </c>
      <c r="H70">
        <f t="shared" si="11"/>
        <v>0</v>
      </c>
      <c r="I70" s="6" t="e">
        <f t="shared" si="6"/>
        <v>#N/A</v>
      </c>
      <c r="J70" s="6"/>
    </row>
    <row r="71" spans="4:10" x14ac:dyDescent="0.2">
      <c r="D71">
        <f t="shared" si="7"/>
        <v>0</v>
      </c>
      <c r="E71">
        <f t="shared" si="8"/>
        <v>0</v>
      </c>
      <c r="F71">
        <f t="shared" si="9"/>
        <v>0</v>
      </c>
      <c r="G71">
        <f t="shared" si="10"/>
        <v>0</v>
      </c>
      <c r="H71">
        <f t="shared" si="11"/>
        <v>0</v>
      </c>
      <c r="I71" s="6" t="e">
        <f t="shared" si="6"/>
        <v>#N/A</v>
      </c>
      <c r="J71" s="6"/>
    </row>
    <row r="72" spans="4:10" x14ac:dyDescent="0.2">
      <c r="D72">
        <f t="shared" si="7"/>
        <v>0</v>
      </c>
      <c r="E72">
        <f t="shared" si="8"/>
        <v>0</v>
      </c>
      <c r="F72">
        <f t="shared" si="9"/>
        <v>0</v>
      </c>
      <c r="G72">
        <f t="shared" si="10"/>
        <v>0</v>
      </c>
      <c r="H72">
        <f t="shared" si="11"/>
        <v>0</v>
      </c>
      <c r="I72" s="6" t="e">
        <f t="shared" si="6"/>
        <v>#N/A</v>
      </c>
      <c r="J72" s="6"/>
    </row>
    <row r="73" spans="4:10" x14ac:dyDescent="0.2">
      <c r="D73">
        <f t="shared" si="7"/>
        <v>0</v>
      </c>
      <c r="E73">
        <f t="shared" si="8"/>
        <v>0</v>
      </c>
      <c r="F73">
        <f t="shared" si="9"/>
        <v>0</v>
      </c>
      <c r="G73">
        <f t="shared" si="10"/>
        <v>0</v>
      </c>
      <c r="H73">
        <f t="shared" si="11"/>
        <v>0</v>
      </c>
      <c r="I73" s="6" t="e">
        <f t="shared" si="6"/>
        <v>#N/A</v>
      </c>
      <c r="J73" s="6"/>
    </row>
    <row r="74" spans="4:10" x14ac:dyDescent="0.2">
      <c r="D74">
        <f t="shared" si="7"/>
        <v>0</v>
      </c>
      <c r="E74">
        <f t="shared" si="8"/>
        <v>0</v>
      </c>
      <c r="F74">
        <f t="shared" si="9"/>
        <v>0</v>
      </c>
      <c r="G74">
        <f t="shared" si="10"/>
        <v>0</v>
      </c>
      <c r="H74">
        <f t="shared" si="11"/>
        <v>0</v>
      </c>
      <c r="I74" s="6" t="e">
        <f t="shared" si="6"/>
        <v>#N/A</v>
      </c>
      <c r="J74" s="6"/>
    </row>
    <row r="75" spans="4:10" x14ac:dyDescent="0.2">
      <c r="D75">
        <f t="shared" si="7"/>
        <v>0</v>
      </c>
      <c r="E75">
        <f t="shared" si="8"/>
        <v>0</v>
      </c>
      <c r="F75">
        <f t="shared" si="9"/>
        <v>0</v>
      </c>
      <c r="G75">
        <f t="shared" si="10"/>
        <v>0</v>
      </c>
      <c r="H75">
        <f t="shared" si="11"/>
        <v>0</v>
      </c>
      <c r="I75" s="6" t="e">
        <f t="shared" si="6"/>
        <v>#N/A</v>
      </c>
      <c r="J75" s="6"/>
    </row>
    <row r="76" spans="4:10" x14ac:dyDescent="0.2">
      <c r="D76">
        <f t="shared" si="7"/>
        <v>0</v>
      </c>
      <c r="E76">
        <f t="shared" si="8"/>
        <v>0</v>
      </c>
      <c r="F76">
        <f t="shared" si="9"/>
        <v>0</v>
      </c>
      <c r="G76">
        <f t="shared" si="10"/>
        <v>0</v>
      </c>
      <c r="H76">
        <f t="shared" si="11"/>
        <v>0</v>
      </c>
      <c r="I76" s="6" t="e">
        <f t="shared" ref="I76:I102" si="12">IF(AND(C76=0,COUNTA(C76)=1),B76,NA())</f>
        <v>#N/A</v>
      </c>
      <c r="J76" s="6"/>
    </row>
    <row r="77" spans="4:10" x14ac:dyDescent="0.2">
      <c r="D77">
        <f t="shared" si="7"/>
        <v>0</v>
      </c>
      <c r="E77">
        <f t="shared" si="8"/>
        <v>0</v>
      </c>
      <c r="F77">
        <f t="shared" si="9"/>
        <v>0</v>
      </c>
      <c r="G77">
        <f t="shared" si="10"/>
        <v>0</v>
      </c>
      <c r="H77">
        <f t="shared" si="11"/>
        <v>0</v>
      </c>
      <c r="I77" s="6" t="e">
        <f t="shared" si="12"/>
        <v>#N/A</v>
      </c>
      <c r="J77" s="6"/>
    </row>
    <row r="78" spans="4:10" x14ac:dyDescent="0.2">
      <c r="D78">
        <f t="shared" si="7"/>
        <v>0</v>
      </c>
      <c r="E78">
        <f t="shared" si="8"/>
        <v>0</v>
      </c>
      <c r="F78">
        <f t="shared" si="9"/>
        <v>0</v>
      </c>
      <c r="G78">
        <f t="shared" si="10"/>
        <v>0</v>
      </c>
      <c r="H78">
        <f t="shared" si="11"/>
        <v>0</v>
      </c>
      <c r="I78" s="6" t="e">
        <f t="shared" si="12"/>
        <v>#N/A</v>
      </c>
      <c r="J78" s="6"/>
    </row>
    <row r="79" spans="4:10" x14ac:dyDescent="0.2">
      <c r="D79">
        <f t="shared" si="7"/>
        <v>0</v>
      </c>
      <c r="E79">
        <f t="shared" si="8"/>
        <v>0</v>
      </c>
      <c r="F79">
        <f t="shared" si="9"/>
        <v>0</v>
      </c>
      <c r="G79">
        <f t="shared" si="10"/>
        <v>0</v>
      </c>
      <c r="H79">
        <f t="shared" si="11"/>
        <v>0</v>
      </c>
      <c r="I79" s="6" t="e">
        <f t="shared" si="12"/>
        <v>#N/A</v>
      </c>
      <c r="J79" s="6"/>
    </row>
    <row r="80" spans="4:10" x14ac:dyDescent="0.2">
      <c r="D80">
        <f t="shared" si="7"/>
        <v>0</v>
      </c>
      <c r="E80">
        <f t="shared" si="8"/>
        <v>0</v>
      </c>
      <c r="F80">
        <f t="shared" si="9"/>
        <v>0</v>
      </c>
      <c r="G80">
        <f t="shared" si="10"/>
        <v>0</v>
      </c>
      <c r="H80">
        <f t="shared" si="11"/>
        <v>0</v>
      </c>
      <c r="I80" s="6" t="e">
        <f t="shared" si="12"/>
        <v>#N/A</v>
      </c>
      <c r="J80" s="6"/>
    </row>
    <row r="81" spans="4:10" x14ac:dyDescent="0.2">
      <c r="D81">
        <f t="shared" si="7"/>
        <v>0</v>
      </c>
      <c r="E81">
        <f t="shared" si="8"/>
        <v>0</v>
      </c>
      <c r="F81">
        <f t="shared" si="9"/>
        <v>0</v>
      </c>
      <c r="G81">
        <f t="shared" si="10"/>
        <v>0</v>
      </c>
      <c r="H81">
        <f t="shared" si="11"/>
        <v>0</v>
      </c>
      <c r="I81" s="6" t="e">
        <f t="shared" si="12"/>
        <v>#N/A</v>
      </c>
      <c r="J81" s="6"/>
    </row>
    <row r="82" spans="4:10" x14ac:dyDescent="0.2">
      <c r="D82">
        <f t="shared" si="7"/>
        <v>0</v>
      </c>
      <c r="E82">
        <f t="shared" si="8"/>
        <v>0</v>
      </c>
      <c r="F82">
        <f t="shared" si="9"/>
        <v>0</v>
      </c>
      <c r="G82">
        <f t="shared" si="10"/>
        <v>0</v>
      </c>
      <c r="H82">
        <f t="shared" si="11"/>
        <v>0</v>
      </c>
      <c r="I82" s="6" t="e">
        <f t="shared" si="12"/>
        <v>#N/A</v>
      </c>
      <c r="J82" s="6"/>
    </row>
    <row r="83" spans="4:10" x14ac:dyDescent="0.2">
      <c r="D83">
        <f t="shared" si="7"/>
        <v>0</v>
      </c>
      <c r="E83">
        <f t="shared" si="8"/>
        <v>0</v>
      </c>
      <c r="F83">
        <f t="shared" si="9"/>
        <v>0</v>
      </c>
      <c r="G83">
        <f t="shared" si="10"/>
        <v>0</v>
      </c>
      <c r="H83">
        <f t="shared" si="11"/>
        <v>0</v>
      </c>
      <c r="I83" s="6" t="e">
        <f t="shared" si="12"/>
        <v>#N/A</v>
      </c>
      <c r="J83" s="6"/>
    </row>
    <row r="84" spans="4:10" x14ac:dyDescent="0.2">
      <c r="D84">
        <f t="shared" si="7"/>
        <v>0</v>
      </c>
      <c r="E84">
        <f t="shared" si="8"/>
        <v>0</v>
      </c>
      <c r="F84">
        <f t="shared" si="9"/>
        <v>0</v>
      </c>
      <c r="G84">
        <f t="shared" si="10"/>
        <v>0</v>
      </c>
      <c r="H84">
        <f t="shared" si="11"/>
        <v>0</v>
      </c>
      <c r="I84" s="6" t="e">
        <f t="shared" si="12"/>
        <v>#N/A</v>
      </c>
      <c r="J84" s="6"/>
    </row>
    <row r="85" spans="4:10" x14ac:dyDescent="0.2">
      <c r="D85">
        <f t="shared" si="7"/>
        <v>0</v>
      </c>
      <c r="E85">
        <f t="shared" si="8"/>
        <v>0</v>
      </c>
      <c r="F85">
        <f t="shared" si="9"/>
        <v>0</v>
      </c>
      <c r="G85">
        <f t="shared" si="10"/>
        <v>0</v>
      </c>
      <c r="H85">
        <f t="shared" si="11"/>
        <v>0</v>
      </c>
      <c r="I85" s="6" t="e">
        <f t="shared" si="12"/>
        <v>#N/A</v>
      </c>
      <c r="J85" s="6"/>
    </row>
    <row r="86" spans="4:10" x14ac:dyDescent="0.2">
      <c r="D86">
        <f t="shared" si="7"/>
        <v>0</v>
      </c>
      <c r="E86">
        <f t="shared" si="8"/>
        <v>0</v>
      </c>
      <c r="F86">
        <f t="shared" si="9"/>
        <v>0</v>
      </c>
      <c r="G86">
        <f t="shared" si="10"/>
        <v>0</v>
      </c>
      <c r="H86">
        <f t="shared" si="11"/>
        <v>0</v>
      </c>
      <c r="I86" s="6" t="e">
        <f t="shared" si="12"/>
        <v>#N/A</v>
      </c>
      <c r="J86" s="6"/>
    </row>
    <row r="87" spans="4:10" x14ac:dyDescent="0.2">
      <c r="D87">
        <f t="shared" si="7"/>
        <v>0</v>
      </c>
      <c r="E87">
        <f t="shared" si="8"/>
        <v>0</v>
      </c>
      <c r="F87">
        <f t="shared" si="9"/>
        <v>0</v>
      </c>
      <c r="G87">
        <f t="shared" si="10"/>
        <v>0</v>
      </c>
      <c r="H87">
        <f t="shared" si="11"/>
        <v>0</v>
      </c>
      <c r="I87" s="6" t="e">
        <f t="shared" si="12"/>
        <v>#N/A</v>
      </c>
      <c r="J87" s="6"/>
    </row>
    <row r="88" spans="4:10" x14ac:dyDescent="0.2">
      <c r="D88">
        <f t="shared" si="7"/>
        <v>0</v>
      </c>
      <c r="E88">
        <f t="shared" si="8"/>
        <v>0</v>
      </c>
      <c r="F88">
        <f t="shared" si="9"/>
        <v>0</v>
      </c>
      <c r="G88">
        <f t="shared" si="10"/>
        <v>0</v>
      </c>
      <c r="H88">
        <f t="shared" si="11"/>
        <v>0</v>
      </c>
      <c r="I88" s="6" t="e">
        <f t="shared" si="12"/>
        <v>#N/A</v>
      </c>
      <c r="J88" s="6"/>
    </row>
    <row r="89" spans="4:10" x14ac:dyDescent="0.2">
      <c r="D89">
        <f t="shared" si="7"/>
        <v>0</v>
      </c>
      <c r="E89">
        <f t="shared" si="8"/>
        <v>0</v>
      </c>
      <c r="F89">
        <f t="shared" si="9"/>
        <v>0</v>
      </c>
      <c r="G89">
        <f t="shared" si="10"/>
        <v>0</v>
      </c>
      <c r="H89">
        <f t="shared" si="11"/>
        <v>0</v>
      </c>
      <c r="I89" s="6" t="e">
        <f t="shared" si="12"/>
        <v>#N/A</v>
      </c>
      <c r="J89" s="6"/>
    </row>
    <row r="90" spans="4:10" x14ac:dyDescent="0.2">
      <c r="D90">
        <f t="shared" si="7"/>
        <v>0</v>
      </c>
      <c r="E90">
        <f t="shared" si="8"/>
        <v>0</v>
      </c>
      <c r="F90">
        <f t="shared" si="9"/>
        <v>0</v>
      </c>
      <c r="G90">
        <f t="shared" si="10"/>
        <v>0</v>
      </c>
      <c r="H90">
        <f t="shared" si="11"/>
        <v>0</v>
      </c>
      <c r="I90" s="6" t="e">
        <f t="shared" si="12"/>
        <v>#N/A</v>
      </c>
      <c r="J90" s="6"/>
    </row>
    <row r="91" spans="4:10" x14ac:dyDescent="0.2">
      <c r="D91">
        <f t="shared" si="7"/>
        <v>0</v>
      </c>
      <c r="E91">
        <f t="shared" si="8"/>
        <v>0</v>
      </c>
      <c r="F91">
        <f t="shared" si="9"/>
        <v>0</v>
      </c>
      <c r="G91">
        <f t="shared" si="10"/>
        <v>0</v>
      </c>
      <c r="H91">
        <f t="shared" si="11"/>
        <v>0</v>
      </c>
      <c r="I91" s="6" t="e">
        <f t="shared" si="12"/>
        <v>#N/A</v>
      </c>
      <c r="J91" s="6"/>
    </row>
    <row r="92" spans="4:10" x14ac:dyDescent="0.2">
      <c r="D92">
        <f t="shared" si="7"/>
        <v>0</v>
      </c>
      <c r="E92">
        <f t="shared" si="8"/>
        <v>0</v>
      </c>
      <c r="F92">
        <f t="shared" si="9"/>
        <v>0</v>
      </c>
      <c r="G92">
        <f t="shared" si="10"/>
        <v>0</v>
      </c>
      <c r="H92">
        <f t="shared" si="11"/>
        <v>0</v>
      </c>
      <c r="I92" s="6" t="e">
        <f t="shared" si="12"/>
        <v>#N/A</v>
      </c>
      <c r="J92" s="6"/>
    </row>
    <row r="93" spans="4:10" x14ac:dyDescent="0.2">
      <c r="D93">
        <f t="shared" si="7"/>
        <v>0</v>
      </c>
      <c r="E93">
        <f t="shared" si="8"/>
        <v>0</v>
      </c>
      <c r="F93">
        <f t="shared" si="9"/>
        <v>0</v>
      </c>
      <c r="G93">
        <f t="shared" si="10"/>
        <v>0</v>
      </c>
      <c r="H93">
        <f t="shared" si="11"/>
        <v>0</v>
      </c>
      <c r="I93" s="6" t="e">
        <f t="shared" si="12"/>
        <v>#N/A</v>
      </c>
      <c r="J93" s="6"/>
    </row>
    <row r="94" spans="4:10" x14ac:dyDescent="0.2">
      <c r="D94">
        <f t="shared" si="7"/>
        <v>0</v>
      </c>
      <c r="E94">
        <f t="shared" si="8"/>
        <v>0</v>
      </c>
      <c r="F94">
        <f t="shared" si="9"/>
        <v>0</v>
      </c>
      <c r="G94">
        <f t="shared" si="10"/>
        <v>0</v>
      </c>
      <c r="H94">
        <f t="shared" si="11"/>
        <v>0</v>
      </c>
      <c r="I94" s="6" t="e">
        <f t="shared" si="12"/>
        <v>#N/A</v>
      </c>
      <c r="J94" s="6"/>
    </row>
    <row r="95" spans="4:10" x14ac:dyDescent="0.2">
      <c r="D95">
        <f t="shared" si="7"/>
        <v>0</v>
      </c>
      <c r="E95">
        <f t="shared" si="8"/>
        <v>0</v>
      </c>
      <c r="F95">
        <f t="shared" si="9"/>
        <v>0</v>
      </c>
      <c r="G95">
        <f t="shared" si="10"/>
        <v>0</v>
      </c>
      <c r="H95">
        <f t="shared" si="11"/>
        <v>0</v>
      </c>
      <c r="I95" s="6" t="e">
        <f t="shared" si="12"/>
        <v>#N/A</v>
      </c>
      <c r="J95" s="6"/>
    </row>
    <row r="96" spans="4:10" x14ac:dyDescent="0.2">
      <c r="D96">
        <f t="shared" si="7"/>
        <v>0</v>
      </c>
      <c r="E96">
        <f t="shared" si="8"/>
        <v>0</v>
      </c>
      <c r="F96">
        <f t="shared" si="9"/>
        <v>0</v>
      </c>
      <c r="G96">
        <f t="shared" si="10"/>
        <v>0</v>
      </c>
      <c r="H96">
        <f t="shared" si="11"/>
        <v>0</v>
      </c>
      <c r="I96" s="6" t="e">
        <f t="shared" si="12"/>
        <v>#N/A</v>
      </c>
      <c r="J96" s="6"/>
    </row>
    <row r="97" spans="4:10" x14ac:dyDescent="0.2">
      <c r="D97">
        <f t="shared" si="7"/>
        <v>0</v>
      </c>
      <c r="E97">
        <f t="shared" si="8"/>
        <v>0</v>
      </c>
      <c r="F97">
        <f t="shared" si="9"/>
        <v>0</v>
      </c>
      <c r="G97">
        <f t="shared" si="10"/>
        <v>0</v>
      </c>
      <c r="H97">
        <f t="shared" si="11"/>
        <v>0</v>
      </c>
      <c r="I97" s="6" t="e">
        <f t="shared" si="12"/>
        <v>#N/A</v>
      </c>
      <c r="J97" s="6"/>
    </row>
    <row r="98" spans="4:10" x14ac:dyDescent="0.2">
      <c r="D98">
        <f t="shared" si="7"/>
        <v>0</v>
      </c>
      <c r="E98">
        <f t="shared" si="8"/>
        <v>0</v>
      </c>
      <c r="F98">
        <f t="shared" si="9"/>
        <v>0</v>
      </c>
      <c r="G98">
        <f t="shared" si="10"/>
        <v>0</v>
      </c>
      <c r="H98">
        <f t="shared" si="11"/>
        <v>0</v>
      </c>
      <c r="I98" s="6" t="e">
        <f t="shared" si="12"/>
        <v>#N/A</v>
      </c>
      <c r="J98" s="6"/>
    </row>
    <row r="99" spans="4:10" x14ac:dyDescent="0.2">
      <c r="D99">
        <f t="shared" si="7"/>
        <v>0</v>
      </c>
      <c r="E99">
        <f t="shared" si="8"/>
        <v>0</v>
      </c>
      <c r="F99">
        <f t="shared" si="9"/>
        <v>0</v>
      </c>
      <c r="G99">
        <f t="shared" si="10"/>
        <v>0</v>
      </c>
      <c r="H99">
        <f t="shared" si="11"/>
        <v>0</v>
      </c>
      <c r="I99" s="6" t="e">
        <f t="shared" si="12"/>
        <v>#N/A</v>
      </c>
      <c r="J99" s="6"/>
    </row>
    <row r="100" spans="4:10" x14ac:dyDescent="0.2">
      <c r="D100">
        <f t="shared" si="7"/>
        <v>0</v>
      </c>
      <c r="E100">
        <f t="shared" si="8"/>
        <v>0</v>
      </c>
      <c r="F100">
        <f t="shared" si="9"/>
        <v>0</v>
      </c>
      <c r="G100">
        <f t="shared" si="10"/>
        <v>0</v>
      </c>
      <c r="H100">
        <f t="shared" si="11"/>
        <v>0</v>
      </c>
      <c r="I100" s="6" t="e">
        <f t="shared" si="12"/>
        <v>#N/A</v>
      </c>
      <c r="J100" s="6"/>
    </row>
    <row r="101" spans="4:10" x14ac:dyDescent="0.2">
      <c r="D101">
        <f t="shared" si="7"/>
        <v>0</v>
      </c>
      <c r="E101">
        <f t="shared" si="8"/>
        <v>0</v>
      </c>
      <c r="F101">
        <f t="shared" si="9"/>
        <v>0</v>
      </c>
      <c r="G101">
        <f t="shared" si="10"/>
        <v>0</v>
      </c>
      <c r="H101">
        <f t="shared" si="11"/>
        <v>0</v>
      </c>
      <c r="I101" s="6" t="e">
        <f t="shared" si="12"/>
        <v>#N/A</v>
      </c>
      <c r="J101" s="6"/>
    </row>
    <row r="102" spans="4:10" x14ac:dyDescent="0.2">
      <c r="D102">
        <f t="shared" si="7"/>
        <v>0</v>
      </c>
      <c r="E102">
        <f t="shared" si="8"/>
        <v>0</v>
      </c>
      <c r="F102">
        <f t="shared" si="9"/>
        <v>0</v>
      </c>
      <c r="G102">
        <f t="shared" si="10"/>
        <v>0</v>
      </c>
      <c r="H102">
        <f t="shared" si="11"/>
        <v>0</v>
      </c>
      <c r="I102" s="6" t="e">
        <f t="shared" si="12"/>
        <v>#N/A</v>
      </c>
      <c r="J102" s="6"/>
    </row>
  </sheetData>
  <phoneticPr fontId="1" type="noConversion"/>
  <pageMargins left="0.75" right="0.75" top="1" bottom="1" header="0.5" footer="0.5"/>
  <pageSetup orientation="portrait" r:id="rId1"/>
  <headerFooter alignWithMargins="0"/>
  <ignoredErrors>
    <ignoredError sqref="I1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3" sqref="A13"/>
    </sheetView>
  </sheetViews>
  <sheetFormatPr defaultRowHeight="12.75" x14ac:dyDescent="0.2"/>
  <cols>
    <col min="1" max="1" width="81.85546875" style="4" customWidth="1"/>
  </cols>
  <sheetData>
    <row r="1" spans="1:1" ht="28.5" customHeight="1" x14ac:dyDescent="0.2">
      <c r="A1" s="4" t="s">
        <v>13</v>
      </c>
    </row>
    <row r="2" spans="1:1" ht="54.75" customHeight="1" x14ac:dyDescent="0.2">
      <c r="A2" s="4" t="s">
        <v>38</v>
      </c>
    </row>
    <row r="3" spans="1:1" ht="52.5" customHeight="1" x14ac:dyDescent="0.2">
      <c r="A3" s="4" t="s">
        <v>16</v>
      </c>
    </row>
    <row r="4" spans="1:1" ht="38.25" x14ac:dyDescent="0.2">
      <c r="A4" s="4" t="s">
        <v>14</v>
      </c>
    </row>
    <row r="5" spans="1:1" ht="78" customHeight="1" x14ac:dyDescent="0.2">
      <c r="A5" s="4" t="s">
        <v>34</v>
      </c>
    </row>
    <row r="6" spans="1:1" ht="38.25" x14ac:dyDescent="0.2">
      <c r="A6" s="4" t="s">
        <v>15</v>
      </c>
    </row>
    <row r="7" spans="1:1" ht="66" customHeight="1" x14ac:dyDescent="0.2">
      <c r="A7" s="4" t="s">
        <v>31</v>
      </c>
    </row>
    <row r="8" spans="1:1" ht="93.75" customHeight="1" x14ac:dyDescent="0.2">
      <c r="A8" s="4" t="s">
        <v>37</v>
      </c>
    </row>
    <row r="9" spans="1:1" ht="15.75" customHeight="1" x14ac:dyDescent="0.2">
      <c r="A9" s="8" t="s">
        <v>25</v>
      </c>
    </row>
    <row r="10" spans="1:1" ht="38.25" x14ac:dyDescent="0.2">
      <c r="A10" s="4" t="s">
        <v>26</v>
      </c>
    </row>
    <row r="11" spans="1:1" ht="15.75" customHeight="1" x14ac:dyDescent="0.2">
      <c r="A11" s="4" t="s">
        <v>32</v>
      </c>
    </row>
    <row r="12" spans="1:1" ht="25.5" x14ac:dyDescent="0.2">
      <c r="A12" s="4" t="s">
        <v>36</v>
      </c>
    </row>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Δεδομένα</vt:lpstr>
      <vt:lpstr>Οδηγίες</vt:lpstr>
    </vt:vector>
  </TitlesOfParts>
  <Company>ΕΚΠΑ</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Weighted linear least square fit for 101 points</dc:title>
  <dc:subject>Φυσικοχημεία 2 - Εργαστηριακές Ασκήσεις</dc:subject>
  <dc:creator>Αθανάσιος Τσεκούρας</dc:creator>
  <cp:lastModifiedBy>Αλεξάνδρα Πηλίδη</cp:lastModifiedBy>
  <dcterms:created xsi:type="dcterms:W3CDTF">2009-03-01T19:22:58Z</dcterms:created>
  <dcterms:modified xsi:type="dcterms:W3CDTF">2015-10-23T19:55:32Z</dcterms:modified>
</cp:coreProperties>
</file>